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2\SC\"/>
    </mc:Choice>
  </mc:AlternateContent>
  <xr:revisionPtr revIDLastSave="0" documentId="13_ncr:1_{C1F29202-8CE3-47B6-8D77-32AAA810E678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ummary table  " sheetId="60" r:id="rId1"/>
    <sheet name="CV GVW&gt;3.5t" sheetId="1" r:id="rId2"/>
    <sheet name="CV GVW&gt;3.5t-segments 1" sheetId="3" r:id="rId3"/>
    <sheet name="CV GVW&gt;3.5t-segments 2" sheetId="9" r:id="rId4"/>
    <sheet name="Buses GVW&gt;3.5t" sheetId="5" r:id="rId5"/>
    <sheet name="LCV up to 3.5t (2)" sheetId="61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61" l="1"/>
  <c r="D68" i="61"/>
  <c r="K68" i="61" s="1"/>
  <c r="S67" i="61"/>
  <c r="S68" i="61" s="1"/>
  <c r="T68" i="61" s="1"/>
  <c r="Q67" i="61"/>
  <c r="Q68" i="61" s="1"/>
  <c r="J67" i="61"/>
  <c r="K67" i="61" s="1"/>
  <c r="F67" i="61"/>
  <c r="F68" i="61" s="1"/>
  <c r="G68" i="61" s="1"/>
  <c r="D67" i="61"/>
  <c r="E67" i="61" s="1"/>
  <c r="S32" i="61"/>
  <c r="T32" i="61" s="1"/>
  <c r="Q32" i="61"/>
  <c r="U32" i="61" s="1"/>
  <c r="J32" i="61"/>
  <c r="F32" i="61"/>
  <c r="G32" i="61" s="1"/>
  <c r="D32" i="61"/>
  <c r="H32" i="61" s="1"/>
  <c r="S31" i="61"/>
  <c r="T31" i="61" s="1"/>
  <c r="Q31" i="61"/>
  <c r="U31" i="61" s="1"/>
  <c r="J31" i="61"/>
  <c r="F31" i="61"/>
  <c r="G31" i="61" s="1"/>
  <c r="D31" i="61"/>
  <c r="H31" i="61" s="1"/>
  <c r="U68" i="61" l="1"/>
  <c r="R68" i="61"/>
  <c r="R31" i="61"/>
  <c r="R67" i="61"/>
  <c r="E32" i="61"/>
  <c r="K32" i="61" s="1"/>
  <c r="R32" i="61"/>
  <c r="H68" i="61"/>
  <c r="E31" i="61"/>
  <c r="K31" i="61" s="1"/>
  <c r="G67" i="61"/>
  <c r="H67" i="61"/>
  <c r="T67" i="61"/>
  <c r="U67" i="61"/>
  <c r="E68" i="61"/>
  <c r="M15" i="5" l="1"/>
  <c r="M16" i="5" s="1"/>
  <c r="K15" i="5"/>
  <c r="K16" i="5" s="1"/>
  <c r="N75" i="9"/>
  <c r="M75" i="9"/>
  <c r="L75" i="9"/>
  <c r="K75" i="9"/>
  <c r="O75" i="9" s="1"/>
  <c r="N27" i="9"/>
  <c r="M27" i="9"/>
  <c r="L27" i="9"/>
  <c r="K27" i="9"/>
  <c r="O27" i="9" s="1"/>
  <c r="M17" i="1"/>
  <c r="M18" i="1" s="1"/>
  <c r="N18" i="1" s="1"/>
  <c r="K17" i="1"/>
  <c r="K18" i="1" s="1"/>
  <c r="L15" i="5" l="1"/>
  <c r="L16" i="5" s="1"/>
  <c r="N15" i="5"/>
  <c r="N16" i="5" s="1"/>
  <c r="O15" i="5"/>
  <c r="O16" i="5" s="1"/>
  <c r="O18" i="1"/>
  <c r="L18" i="1"/>
  <c r="L17" i="1"/>
  <c r="N17" i="1"/>
  <c r="O17" i="1"/>
  <c r="D27" i="9" l="1"/>
  <c r="E27" i="9"/>
  <c r="F27" i="9"/>
  <c r="H27" i="9" s="1"/>
  <c r="G27" i="9"/>
  <c r="I27" i="9"/>
  <c r="J27" i="9" s="1"/>
  <c r="G75" i="9" l="1"/>
  <c r="E75" i="9"/>
  <c r="I75" i="9"/>
  <c r="F75" i="9"/>
  <c r="D75" i="9"/>
  <c r="I15" i="5"/>
  <c r="I16" i="5" s="1"/>
  <c r="F15" i="5"/>
  <c r="G15" i="5" s="1"/>
  <c r="G16" i="5" s="1"/>
  <c r="D15" i="5"/>
  <c r="D16" i="5" s="1"/>
  <c r="I17" i="1"/>
  <c r="I18" i="1" s="1"/>
  <c r="F17" i="1"/>
  <c r="G17" i="1" s="1"/>
  <c r="D17" i="1"/>
  <c r="E17" i="1" s="1"/>
  <c r="F16" i="5" l="1"/>
  <c r="H75" i="9"/>
  <c r="F18" i="1"/>
  <c r="G18" i="1" s="1"/>
  <c r="H17" i="1"/>
  <c r="D18" i="1"/>
  <c r="J18" i="1"/>
  <c r="J15" i="5"/>
  <c r="J16" i="5" s="1"/>
  <c r="H15" i="5"/>
  <c r="H16" i="5" s="1"/>
  <c r="E15" i="5"/>
  <c r="E16" i="5" s="1"/>
  <c r="J75" i="9"/>
  <c r="E18" i="1"/>
  <c r="J17" i="1"/>
  <c r="H18" i="1" l="1"/>
</calcChain>
</file>

<file path=xl/sharedStrings.xml><?xml version="1.0" encoding="utf-8"?>
<sst xmlns="http://schemas.openxmlformats.org/spreadsheetml/2006/main" count="668" uniqueCount="133">
  <si>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</si>
  <si>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</si>
  <si>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</si>
  <si>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</si>
  <si>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</si>
  <si>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</si>
  <si>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</si>
  <si>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</si>
  <si>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</si>
  <si>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</si>
  <si>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</si>
  <si>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</si>
  <si>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</si>
  <si>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</si>
  <si>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</si>
  <si>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</si>
  <si>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</si>
  <si>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</si>
  <si>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</si>
  <si>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</si>
  <si>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</si>
  <si>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</si>
  <si>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</si>
  <si>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</si>
  <si>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</si>
  <si>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</si>
  <si>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</si>
  <si>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</si>
  <si>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</si>
  <si>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</si>
  <si>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</si>
  <si>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</si>
  <si>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</si>
  <si>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</si>
  <si>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</si>
  <si>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</si>
  <si>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</si>
  <si>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</si>
  <si>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</si>
  <si>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</si>
  <si>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</si>
  <si>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</si>
  <si>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</si>
  <si>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</si>
  <si>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</si>
  <si>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</si>
  <si>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</si>
  <si>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</si>
  <si>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</si>
  <si>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</si>
  <si>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</si>
  <si>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</si>
  <si>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</si>
  <si>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</si>
  <si>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</si>
  <si>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</si>
  <si>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</si>
  <si>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</si>
  <si>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</si>
  <si>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</si>
  <si>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CARTHAGO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</si>
  <si>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</si>
  <si>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</si>
  <si>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</si>
  <si>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</si>
  <si>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</si>
  <si>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</si>
  <si>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</si>
  <si>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</si>
  <si>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</si>
  <si>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MAXUS</t>
  </si>
  <si>
    <t>**/ PZPM na podstawie CEP (Centralnej Ewidencji Pojazdów)</t>
  </si>
  <si>
    <t>JAC</t>
  </si>
  <si>
    <t>Styczeń</t>
  </si>
  <si>
    <t>January</t>
  </si>
  <si>
    <t>KIA</t>
  </si>
  <si>
    <t>NISSAN</t>
  </si>
  <si>
    <t>RIMOR</t>
  </si>
  <si>
    <t>MCLOUIS</t>
  </si>
  <si>
    <t>Renault Trafic</t>
  </si>
  <si>
    <t>Volkswagen Caddy</t>
  </si>
  <si>
    <t>Toyota Proace</t>
  </si>
  <si>
    <t>Renault Kangoo</t>
  </si>
  <si>
    <t>Opel Movano</t>
  </si>
  <si>
    <t>Volkswagen Transporter</t>
  </si>
  <si>
    <t>MAN TGE</t>
  </si>
  <si>
    <t>Opel Combo</t>
  </si>
  <si>
    <t>Citroen Berlingo</t>
  </si>
  <si>
    <t>Fiat Doblo</t>
  </si>
  <si>
    <t>FOTON</t>
  </si>
  <si>
    <t>MASURIA</t>
  </si>
  <si>
    <t>Rok narastająco Styczeń - Luty</t>
  </si>
  <si>
    <t>YTD January - February</t>
  </si>
  <si>
    <t>Sztuki / Units</t>
  </si>
  <si>
    <t>Luty</t>
  </si>
  <si>
    <t>Rok narastająco Styczeń -Luty</t>
  </si>
  <si>
    <t>February</t>
  </si>
  <si>
    <t>Lut/Sty
Zmiana %</t>
  </si>
  <si>
    <t>Lut/Sty
Zmiana poz</t>
  </si>
  <si>
    <t>Zmiana poz
r/r</t>
  </si>
  <si>
    <t>Feb/NJanCh %</t>
  </si>
  <si>
    <t>Dec/Nov Ch position</t>
  </si>
  <si>
    <t>Ch. Position
y/y</t>
  </si>
  <si>
    <t>ISUZU</t>
  </si>
  <si>
    <t>BENIMAR</t>
  </si>
  <si>
    <t>RAZEM 1-10</t>
  </si>
  <si>
    <t>PZPM based on CEP (Central Register of Vehicles)</t>
  </si>
  <si>
    <t>units</t>
  </si>
  <si>
    <t>FIRST REGISTRATIONS OF NEW COMMERCIAL VEHICLES OVER 3.5T</t>
  </si>
  <si>
    <t>2025
Feb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</si>
  <si>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</si>
  <si>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</si>
  <si>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</si>
  <si>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</si>
  <si>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</si>
  <si>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</si>
  <si>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</si>
  <si>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their own brands</t>
  </si>
  <si>
    <t>2026
Feb</t>
  </si>
  <si>
    <t>2026
Jan - Feb</t>
  </si>
  <si>
    <t>2025
Jan - feb</t>
  </si>
  <si>
    <t>Rejestracje nowych samochodów dostawczych do 3,5T, ranking marek - Luty 2026</t>
  </si>
  <si>
    <t>Rejestracje nowych samochodów dostawczych OGÓŁEM, ranking marek - 2026 narastająco</t>
  </si>
  <si>
    <t>Registrations of new LCV up to 3.5T, Top Brands - February 2026</t>
  </si>
  <si>
    <t>Registrations of new LCV, Top Brands - 2026 YTD</t>
  </si>
  <si>
    <t>CHAUSSON</t>
  </si>
  <si>
    <t>Rejestracje nowych samochodów dostawczych do 3,5T, ranking modeli - Luty 2026</t>
  </si>
  <si>
    <t>Rejestracje nowych samochodów dostawczych do 3,5T, ranking modeli - 2026 narastająco</t>
  </si>
  <si>
    <t>Registrations of new LCV up to 3.5T, Top Models - February 2026</t>
  </si>
  <si>
    <t>Registrations of new LCV up to 3.5T, Top Models - 2026 YTD</t>
  </si>
  <si>
    <t>Ford Transit Courier</t>
  </si>
  <si>
    <t>Fiat Scudo</t>
  </si>
  <si>
    <t>Feb/Jan Ch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</si>
</sst>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  <font>
      <sz val="10"/>
      <name val="Aptos"/>
      <family val="2"/>
    </font>
    <font>
      <b/>
      <sz val="20"/>
      <color rgb="FFFF0000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39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6" fillId="5" borderId="20" xfId="4" applyFont="1" applyFill="1" applyBorder="1" applyAlignment="1">
      <alignment horizontal="center" vertical="center"/>
    </xf>
    <xf numFmtId="0" fontId="19" fillId="0" borderId="19" xfId="4" applyFont="1" applyBorder="1" applyAlignment="1">
      <alignment vertical="center"/>
    </xf>
    <xf numFmtId="0" fontId="29" fillId="0" borderId="0" xfId="0" applyFont="1"/>
    <xf numFmtId="0" fontId="29" fillId="0" borderId="0" xfId="11" applyFont="1" applyAlignment="1">
      <alignment horizontal="left"/>
    </xf>
    <xf numFmtId="0" fontId="29" fillId="0" borderId="0" xfId="6" applyFont="1"/>
    <xf numFmtId="0" fontId="30" fillId="0" borderId="0" xfId="6" applyFont="1"/>
    <xf numFmtId="0" fontId="30" fillId="0" borderId="0" xfId="0" applyFont="1"/>
    <xf numFmtId="0" fontId="7" fillId="0" borderId="0" xfId="6"/>
    <xf numFmtId="0" fontId="20" fillId="4" borderId="17" xfId="6" applyFont="1" applyFill="1" applyBorder="1" applyAlignment="1">
      <alignment horizontal="center" vertical="center" wrapText="1"/>
    </xf>
    <xf numFmtId="0" fontId="23" fillId="0" borderId="0" xfId="6" applyFont="1"/>
    <xf numFmtId="0" fontId="31" fillId="0" borderId="0" xfId="6" applyFont="1"/>
    <xf numFmtId="0" fontId="22" fillId="0" borderId="0" xfId="6" applyFont="1"/>
    <xf numFmtId="3" fontId="10" fillId="0" borderId="0" xfId="0" applyNumberFormat="1" applyFont="1"/>
    <xf numFmtId="3" fontId="19" fillId="0" borderId="0" xfId="4" applyNumberFormat="1" applyFont="1"/>
    <xf numFmtId="0" fontId="32" fillId="0" borderId="24" xfId="4" applyFont="1" applyBorder="1" applyAlignment="1">
      <alignment vertical="center"/>
    </xf>
    <xf numFmtId="0" fontId="32" fillId="0" borderId="25" xfId="4" applyFont="1" applyBorder="1" applyAlignment="1">
      <alignment vertical="center"/>
    </xf>
    <xf numFmtId="10" fontId="32" fillId="0" borderId="26" xfId="7" applyNumberFormat="1" applyFont="1" applyBorder="1" applyAlignment="1">
      <alignment vertical="center"/>
    </xf>
    <xf numFmtId="0" fontId="32" fillId="0" borderId="27" xfId="4" applyFont="1" applyBorder="1" applyAlignment="1">
      <alignment vertical="center"/>
    </xf>
    <xf numFmtId="10" fontId="32" fillId="0" borderId="27" xfId="7" applyNumberFormat="1" applyFont="1" applyBorder="1" applyAlignment="1">
      <alignment vertical="center"/>
    </xf>
    <xf numFmtId="165" fontId="32" fillId="0" borderId="24" xfId="7" applyNumberFormat="1" applyFont="1" applyBorder="1" applyAlignment="1">
      <alignment vertical="center"/>
    </xf>
    <xf numFmtId="165" fontId="32" fillId="0" borderId="27" xfId="7" applyNumberFormat="1" applyFont="1" applyBorder="1" applyAlignment="1">
      <alignment vertical="center"/>
    </xf>
    <xf numFmtId="0" fontId="32" fillId="0" borderId="4" xfId="4" applyFont="1" applyBorder="1" applyAlignment="1">
      <alignment vertical="center"/>
    </xf>
    <xf numFmtId="0" fontId="32" fillId="0" borderId="3" xfId="4" applyFont="1" applyBorder="1" applyAlignment="1">
      <alignment vertical="center"/>
    </xf>
    <xf numFmtId="10" fontId="32" fillId="0" borderId="28" xfId="7" applyNumberFormat="1" applyFont="1" applyBorder="1" applyAlignment="1">
      <alignment vertical="center"/>
    </xf>
    <xf numFmtId="0" fontId="32" fillId="0" borderId="0" xfId="4" applyFont="1" applyAlignment="1">
      <alignment vertical="center"/>
    </xf>
    <xf numFmtId="10" fontId="32" fillId="0" borderId="0" xfId="7" applyNumberFormat="1" applyFont="1" applyAlignment="1">
      <alignment vertical="center"/>
    </xf>
    <xf numFmtId="165" fontId="32" fillId="0" borderId="4" xfId="7" applyNumberFormat="1" applyFont="1" applyBorder="1" applyAlignment="1">
      <alignment vertical="center"/>
    </xf>
    <xf numFmtId="165" fontId="32" fillId="0" borderId="0" xfId="7" applyNumberFormat="1" applyFont="1" applyAlignment="1">
      <alignment vertical="center"/>
    </xf>
    <xf numFmtId="0" fontId="33" fillId="0" borderId="0" xfId="33" applyFont="1" applyAlignment="1">
      <alignment horizontal="center" vertical="top"/>
    </xf>
    <xf numFmtId="0" fontId="34" fillId="0" borderId="0" xfId="4" applyFont="1" applyAlignment="1">
      <alignment horizontal="right" vertical="center"/>
    </xf>
    <xf numFmtId="0" fontId="35" fillId="0" borderId="0" xfId="0" applyFont="1" applyAlignment="1">
      <alignment horizontal="right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horizontal="left" vertical="top"/>
    </xf>
    <xf numFmtId="0" fontId="36" fillId="3" borderId="1" xfId="0" applyFont="1" applyFill="1" applyBorder="1" applyAlignment="1">
      <alignment horizontal="center" vertical="center"/>
    </xf>
    <xf numFmtId="0" fontId="36" fillId="3" borderId="29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center" vertical="center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64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4E2D-E478-4B6E-B7C8-94D3C3BC4F4A}">
  <dimension ref="B1:P18"/>
  <sheetViews>
    <sheetView showGridLines="0" tabSelected="1" zoomScaleNormal="100" workbookViewId="0"/>
  </sheetViews>
  <sheetFormatPr defaultColWidth="9.109375" defaultRowHeight="13.8"/>
  <cols>
    <col min="1" max="1" width="1.6640625" style="35" customWidth="1"/>
    <col min="2" max="2" width="32.33203125" style="35" customWidth="1"/>
    <col min="3" max="7" width="11" style="35" customWidth="1"/>
    <col min="8" max="8" width="12" style="35" customWidth="1"/>
    <col min="9" max="11" width="9.109375" style="35"/>
    <col min="12" max="12" width="24.109375" style="35" customWidth="1"/>
    <col min="13" max="15" width="9.109375" style="35"/>
    <col min="16" max="16" width="10.5546875" style="35" customWidth="1"/>
    <col min="17" max="17" width="11.44140625" style="35" customWidth="1"/>
    <col min="18" max="16384" width="9.109375" style="35"/>
  </cols>
  <sheetData>
    <row r="1" spans="2:8">
      <c r="B1" s="35" t="s">
        <v>106</v>
      </c>
      <c r="D1" s="36"/>
      <c r="E1" s="36"/>
      <c r="F1" s="36"/>
      <c r="G1" s="36"/>
      <c r="H1" s="3">
        <v>46086</v>
      </c>
    </row>
    <row r="2" spans="2:8">
      <c r="H2" s="90" t="s">
        <v>107</v>
      </c>
    </row>
    <row r="3" spans="2:8" ht="26.25" customHeight="1">
      <c r="B3" s="93" t="s">
        <v>108</v>
      </c>
      <c r="C3" s="94"/>
      <c r="D3" s="94"/>
      <c r="E3" s="94"/>
      <c r="F3" s="94"/>
      <c r="G3" s="94"/>
      <c r="H3" s="95"/>
    </row>
    <row r="4" spans="2:8" ht="26.25" customHeight="1">
      <c r="B4" s="37"/>
      <c r="C4" s="38" t="s">
        <v>118</v>
      </c>
      <c r="D4" s="38" t="s">
        <v>109</v>
      </c>
      <c r="E4" s="39" t="s">
        <v>110</v>
      </c>
      <c r="F4" s="38" t="s">
        <v>119</v>
      </c>
      <c r="G4" s="38" t="s">
        <v>120</v>
      </c>
      <c r="H4" s="39" t="s">
        <v>110</v>
      </c>
    </row>
    <row r="5" spans="2:8" ht="26.25" customHeight="1">
      <c r="B5" s="91" t="s">
        <v>111</v>
      </c>
      <c r="C5" s="40">
        <v>2780</v>
      </c>
      <c r="D5" s="40">
        <v>2173</v>
      </c>
      <c r="E5" s="41">
        <v>0.27933732167510361</v>
      </c>
      <c r="F5" s="40">
        <v>4809</v>
      </c>
      <c r="G5" s="40">
        <v>3751</v>
      </c>
      <c r="H5" s="41">
        <v>0.28205811783524393</v>
      </c>
    </row>
    <row r="6" spans="2:8" ht="26.25" customHeight="1">
      <c r="B6" s="42" t="s">
        <v>112</v>
      </c>
      <c r="C6" s="43">
        <v>548</v>
      </c>
      <c r="D6" s="43">
        <v>412</v>
      </c>
      <c r="E6" s="44">
        <v>0.33009708737864085</v>
      </c>
      <c r="F6" s="43">
        <v>984</v>
      </c>
      <c r="G6" s="43">
        <v>829</v>
      </c>
      <c r="H6" s="44">
        <v>0.18697225572979503</v>
      </c>
    </row>
    <row r="7" spans="2:8" ht="26.25" customHeight="1">
      <c r="B7" s="42" t="s">
        <v>113</v>
      </c>
      <c r="C7" s="43">
        <v>60</v>
      </c>
      <c r="D7" s="43">
        <v>70</v>
      </c>
      <c r="E7" s="44">
        <v>-0.1428571428571429</v>
      </c>
      <c r="F7" s="43">
        <v>140</v>
      </c>
      <c r="G7" s="43">
        <v>148</v>
      </c>
      <c r="H7" s="44">
        <v>-5.4054054054054057E-2</v>
      </c>
    </row>
    <row r="8" spans="2:8" ht="26.25" customHeight="1">
      <c r="B8" s="42" t="s">
        <v>114</v>
      </c>
      <c r="C8" s="43">
        <v>2172</v>
      </c>
      <c r="D8" s="43">
        <v>1691</v>
      </c>
      <c r="E8" s="44">
        <v>0.28444707273802483</v>
      </c>
      <c r="F8" s="43">
        <v>3685</v>
      </c>
      <c r="G8" s="43">
        <v>2774</v>
      </c>
      <c r="H8" s="44">
        <v>0.32840663302090833</v>
      </c>
    </row>
    <row r="9" spans="2:8" ht="26.25" customHeight="1">
      <c r="B9" s="91" t="s">
        <v>115</v>
      </c>
      <c r="C9" s="40">
        <v>220</v>
      </c>
      <c r="D9" s="40">
        <v>125</v>
      </c>
      <c r="E9" s="41">
        <v>0.76</v>
      </c>
      <c r="F9" s="40">
        <v>487</v>
      </c>
      <c r="G9" s="40">
        <v>370</v>
      </c>
      <c r="H9" s="41">
        <v>0.31621621621621632</v>
      </c>
    </row>
    <row r="10" spans="2:8" ht="26.25" customHeight="1">
      <c r="B10" s="45" t="s">
        <v>116</v>
      </c>
      <c r="C10" s="46">
        <v>3000</v>
      </c>
      <c r="D10" s="46">
        <v>2298</v>
      </c>
      <c r="E10" s="47">
        <v>0.30548302872062671</v>
      </c>
      <c r="F10" s="46">
        <v>5296</v>
      </c>
      <c r="G10" s="46">
        <v>4121</v>
      </c>
      <c r="H10" s="47">
        <v>0.2851249696675564</v>
      </c>
    </row>
    <row r="11" spans="2:8">
      <c r="B11" s="92" t="s">
        <v>117</v>
      </c>
    </row>
    <row r="12" spans="2:8" ht="15" customHeight="1"/>
    <row r="18" spans="16:16">
      <c r="P18" s="48"/>
    </row>
  </sheetData>
  <mergeCells count="1">
    <mergeCell ref="B3:H3"/>
  </mergeCells>
  <conditionalFormatting sqref="E5:E10 H5:H10">
    <cfRule type="cellIs" dxfId="63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/>
  </sheetViews>
  <sheetFormatPr defaultColWidth="9.109375" defaultRowHeight="13.8"/>
  <cols>
    <col min="1" max="1" width="1.109375" style="35" customWidth="1"/>
    <col min="2" max="2" width="9.109375" style="35" customWidth="1"/>
    <col min="3" max="3" width="16.88671875" style="35" customWidth="1"/>
    <col min="4" max="4" width="9" style="35" customWidth="1"/>
    <col min="5" max="5" width="11" style="35" customWidth="1"/>
    <col min="6" max="6" width="9" style="35" customWidth="1"/>
    <col min="7" max="7" width="12.88671875" style="35" customWidth="1"/>
    <col min="8" max="9" width="9" style="35" customWidth="1"/>
    <col min="10" max="10" width="11.33203125" style="35" customWidth="1"/>
    <col min="11" max="14" width="9.109375" style="35"/>
    <col min="15" max="15" width="11.44140625" style="35" customWidth="1"/>
    <col min="16" max="16384" width="9.109375" style="35"/>
  </cols>
  <sheetData>
    <row r="1" spans="2:15">
      <c r="B1" s="35" t="s">
        <v>7</v>
      </c>
      <c r="E1" s="36"/>
      <c r="O1" s="3">
        <v>46086</v>
      </c>
    </row>
    <row r="2" spans="2:15" ht="14.4" customHeight="1">
      <c r="B2" s="113" t="s">
        <v>19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2:15" ht="14.4" customHeight="1" thickBot="1">
      <c r="B3" s="132" t="s">
        <v>20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2:15" ht="14.4" customHeight="1">
      <c r="B4" s="127" t="s">
        <v>0</v>
      </c>
      <c r="C4" s="129" t="s">
        <v>1</v>
      </c>
      <c r="D4" s="131" t="s">
        <v>94</v>
      </c>
      <c r="E4" s="104"/>
      <c r="F4" s="104"/>
      <c r="G4" s="104"/>
      <c r="H4" s="103"/>
      <c r="I4" s="102" t="s">
        <v>73</v>
      </c>
      <c r="J4" s="103"/>
      <c r="K4" s="102" t="s">
        <v>91</v>
      </c>
      <c r="L4" s="104"/>
      <c r="M4" s="104"/>
      <c r="N4" s="104"/>
      <c r="O4" s="105"/>
    </row>
    <row r="5" spans="2:15" ht="14.4" customHeight="1" thickBot="1">
      <c r="B5" s="128"/>
      <c r="C5" s="130"/>
      <c r="D5" s="115" t="s">
        <v>96</v>
      </c>
      <c r="E5" s="107"/>
      <c r="F5" s="107"/>
      <c r="G5" s="107"/>
      <c r="H5" s="116"/>
      <c r="I5" s="106" t="s">
        <v>74</v>
      </c>
      <c r="J5" s="116"/>
      <c r="K5" s="106" t="s">
        <v>92</v>
      </c>
      <c r="L5" s="107"/>
      <c r="M5" s="107"/>
      <c r="N5" s="107"/>
      <c r="O5" s="108"/>
    </row>
    <row r="6" spans="2:15" ht="14.4" customHeight="1">
      <c r="B6" s="128"/>
      <c r="C6" s="130"/>
      <c r="D6" s="109">
        <v>2026</v>
      </c>
      <c r="E6" s="110"/>
      <c r="F6" s="109">
        <v>2025</v>
      </c>
      <c r="G6" s="110"/>
      <c r="H6" s="98" t="s">
        <v>22</v>
      </c>
      <c r="I6" s="100">
        <v>2026</v>
      </c>
      <c r="J6" s="100" t="s">
        <v>97</v>
      </c>
      <c r="K6" s="109">
        <v>2026</v>
      </c>
      <c r="L6" s="110"/>
      <c r="M6" s="109">
        <v>2025</v>
      </c>
      <c r="N6" s="110"/>
      <c r="O6" s="98" t="s">
        <v>22</v>
      </c>
    </row>
    <row r="7" spans="2:15" ht="14.4" customHeight="1" thickBot="1">
      <c r="B7" s="121" t="s">
        <v>23</v>
      </c>
      <c r="C7" s="123" t="s">
        <v>24</v>
      </c>
      <c r="D7" s="111"/>
      <c r="E7" s="112"/>
      <c r="F7" s="111"/>
      <c r="G7" s="112"/>
      <c r="H7" s="99"/>
      <c r="I7" s="101"/>
      <c r="J7" s="101"/>
      <c r="K7" s="111"/>
      <c r="L7" s="112"/>
      <c r="M7" s="111"/>
      <c r="N7" s="112"/>
      <c r="O7" s="99"/>
    </row>
    <row r="8" spans="2:15" ht="14.4" customHeight="1">
      <c r="B8" s="121"/>
      <c r="C8" s="123"/>
      <c r="D8" s="4" t="s">
        <v>25</v>
      </c>
      <c r="E8" s="5" t="s">
        <v>2</v>
      </c>
      <c r="F8" s="4" t="s">
        <v>25</v>
      </c>
      <c r="G8" s="5" t="s">
        <v>2</v>
      </c>
      <c r="H8" s="96" t="s">
        <v>26</v>
      </c>
      <c r="I8" s="6" t="s">
        <v>25</v>
      </c>
      <c r="J8" s="125" t="s">
        <v>132</v>
      </c>
      <c r="K8" s="4" t="s">
        <v>25</v>
      </c>
      <c r="L8" s="5" t="s">
        <v>2</v>
      </c>
      <c r="M8" s="4" t="s">
        <v>25</v>
      </c>
      <c r="N8" s="5" t="s">
        <v>2</v>
      </c>
      <c r="O8" s="96" t="s">
        <v>26</v>
      </c>
    </row>
    <row r="9" spans="2:15" ht="14.4" customHeight="1" thickBot="1">
      <c r="B9" s="122"/>
      <c r="C9" s="124"/>
      <c r="D9" s="7" t="s">
        <v>27</v>
      </c>
      <c r="E9" s="8" t="s">
        <v>28</v>
      </c>
      <c r="F9" s="7" t="s">
        <v>27</v>
      </c>
      <c r="G9" s="8" t="s">
        <v>28</v>
      </c>
      <c r="H9" s="97"/>
      <c r="I9" s="9" t="s">
        <v>27</v>
      </c>
      <c r="J9" s="126"/>
      <c r="K9" s="7" t="s">
        <v>27</v>
      </c>
      <c r="L9" s="8" t="s">
        <v>28</v>
      </c>
      <c r="M9" s="7" t="s">
        <v>27</v>
      </c>
      <c r="N9" s="8" t="s">
        <v>28</v>
      </c>
      <c r="O9" s="97"/>
    </row>
    <row r="10" spans="2:15" ht="14.4" customHeight="1" thickBot="1">
      <c r="B10" s="10">
        <v>1</v>
      </c>
      <c r="C10" s="11" t="s">
        <v>10</v>
      </c>
      <c r="D10" s="12">
        <v>581</v>
      </c>
      <c r="E10" s="13">
        <v>0.20899280575539569</v>
      </c>
      <c r="F10" s="12">
        <v>563</v>
      </c>
      <c r="G10" s="13">
        <v>0.25908881730326738</v>
      </c>
      <c r="H10" s="14">
        <v>3.1971580817051537E-2</v>
      </c>
      <c r="I10" s="12">
        <v>397</v>
      </c>
      <c r="J10" s="14">
        <v>0.46347607052896733</v>
      </c>
      <c r="K10" s="12">
        <v>978</v>
      </c>
      <c r="L10" s="13">
        <v>0.20336868371802869</v>
      </c>
      <c r="M10" s="12">
        <v>874</v>
      </c>
      <c r="N10" s="13">
        <v>0.23300453212476674</v>
      </c>
      <c r="O10" s="14">
        <v>0.11899313501144171</v>
      </c>
    </row>
    <row r="11" spans="2:15" ht="14.4" customHeight="1" thickBot="1">
      <c r="B11" s="49">
        <v>2</v>
      </c>
      <c r="C11" s="15" t="s">
        <v>8</v>
      </c>
      <c r="D11" s="16">
        <v>469</v>
      </c>
      <c r="E11" s="17">
        <v>0.16870503597122302</v>
      </c>
      <c r="F11" s="16">
        <v>573</v>
      </c>
      <c r="G11" s="17">
        <v>0.26369075011504833</v>
      </c>
      <c r="H11" s="18">
        <v>-0.18150087260034908</v>
      </c>
      <c r="I11" s="16">
        <v>426</v>
      </c>
      <c r="J11" s="18">
        <v>0.10093896713615025</v>
      </c>
      <c r="K11" s="16">
        <v>895</v>
      </c>
      <c r="L11" s="17">
        <v>0.18610937824911625</v>
      </c>
      <c r="M11" s="16">
        <v>859</v>
      </c>
      <c r="N11" s="17">
        <v>0.22900559850706478</v>
      </c>
      <c r="O11" s="18">
        <v>4.1909196740395727E-2</v>
      </c>
    </row>
    <row r="12" spans="2:15" ht="14.4" customHeight="1" thickBot="1">
      <c r="B12" s="10">
        <v>3</v>
      </c>
      <c r="C12" s="11" t="s">
        <v>3</v>
      </c>
      <c r="D12" s="12">
        <v>460</v>
      </c>
      <c r="E12" s="13">
        <v>0.16546762589928057</v>
      </c>
      <c r="F12" s="12">
        <v>276</v>
      </c>
      <c r="G12" s="13">
        <v>0.12701334560515418</v>
      </c>
      <c r="H12" s="14">
        <v>0.66666666666666674</v>
      </c>
      <c r="I12" s="12">
        <v>292</v>
      </c>
      <c r="J12" s="14">
        <v>0.57534246575342474</v>
      </c>
      <c r="K12" s="12">
        <v>752</v>
      </c>
      <c r="L12" s="13">
        <v>0.15637346641713454</v>
      </c>
      <c r="M12" s="12">
        <v>534</v>
      </c>
      <c r="N12" s="13">
        <v>0.14236203679018927</v>
      </c>
      <c r="O12" s="14">
        <v>0.40823970037453194</v>
      </c>
    </row>
    <row r="13" spans="2:15" ht="14.4" customHeight="1" thickBot="1">
      <c r="B13" s="49">
        <v>4</v>
      </c>
      <c r="C13" s="15" t="s">
        <v>4</v>
      </c>
      <c r="D13" s="16">
        <v>421</v>
      </c>
      <c r="E13" s="17">
        <v>0.15143884892086332</v>
      </c>
      <c r="F13" s="16">
        <v>227</v>
      </c>
      <c r="G13" s="17">
        <v>0.10446387482742751</v>
      </c>
      <c r="H13" s="18">
        <v>0.85462555066079293</v>
      </c>
      <c r="I13" s="16">
        <v>321</v>
      </c>
      <c r="J13" s="18">
        <v>0.31152647975077885</v>
      </c>
      <c r="K13" s="16">
        <v>742</v>
      </c>
      <c r="L13" s="17">
        <v>0.15429403202328967</v>
      </c>
      <c r="M13" s="16">
        <v>407</v>
      </c>
      <c r="N13" s="17">
        <v>0.10850439882697947</v>
      </c>
      <c r="O13" s="18">
        <v>0.82309582309582319</v>
      </c>
    </row>
    <row r="14" spans="2:15" ht="14.4" customHeight="1" thickBot="1">
      <c r="B14" s="10">
        <v>5</v>
      </c>
      <c r="C14" s="11" t="s">
        <v>9</v>
      </c>
      <c r="D14" s="12">
        <v>403</v>
      </c>
      <c r="E14" s="13">
        <v>0.14496402877697842</v>
      </c>
      <c r="F14" s="12">
        <v>209</v>
      </c>
      <c r="G14" s="13">
        <v>9.618039576622181E-2</v>
      </c>
      <c r="H14" s="14">
        <v>0.92822966507177029</v>
      </c>
      <c r="I14" s="12">
        <v>255</v>
      </c>
      <c r="J14" s="14">
        <v>0.58039215686274503</v>
      </c>
      <c r="K14" s="12">
        <v>658</v>
      </c>
      <c r="L14" s="13">
        <v>0.13682678311499272</v>
      </c>
      <c r="M14" s="12">
        <v>427</v>
      </c>
      <c r="N14" s="13">
        <v>0.11383631031724874</v>
      </c>
      <c r="O14" s="14">
        <v>0.54098360655737698</v>
      </c>
    </row>
    <row r="15" spans="2:15" ht="14.4" customHeight="1" thickBot="1">
      <c r="B15" s="49">
        <v>6</v>
      </c>
      <c r="C15" s="15" t="s">
        <v>11</v>
      </c>
      <c r="D15" s="16">
        <v>272</v>
      </c>
      <c r="E15" s="17">
        <v>9.7841726618705036E-2</v>
      </c>
      <c r="F15" s="16">
        <v>142</v>
      </c>
      <c r="G15" s="17">
        <v>6.5347445927289458E-2</v>
      </c>
      <c r="H15" s="18">
        <v>0.91549295774647876</v>
      </c>
      <c r="I15" s="16">
        <v>163</v>
      </c>
      <c r="J15" s="18">
        <v>0.66871165644171771</v>
      </c>
      <c r="K15" s="16">
        <v>435</v>
      </c>
      <c r="L15" s="17">
        <v>9.0455396132252022E-2</v>
      </c>
      <c r="M15" s="16">
        <v>269</v>
      </c>
      <c r="N15" s="17">
        <v>7.1714209544121568E-2</v>
      </c>
      <c r="O15" s="18">
        <v>0.61710037174721188</v>
      </c>
    </row>
    <row r="16" spans="2:15" ht="14.4" customHeight="1" thickBot="1">
      <c r="B16" s="10">
        <v>7</v>
      </c>
      <c r="C16" s="11" t="s">
        <v>12</v>
      </c>
      <c r="D16" s="12">
        <v>126</v>
      </c>
      <c r="E16" s="13">
        <v>4.5323741007194246E-2</v>
      </c>
      <c r="F16" s="12">
        <v>116</v>
      </c>
      <c r="G16" s="13">
        <v>5.3382420616658995E-2</v>
      </c>
      <c r="H16" s="14">
        <v>8.6206896551724199E-2</v>
      </c>
      <c r="I16" s="12">
        <v>105</v>
      </c>
      <c r="J16" s="14">
        <v>0.19999999999999996</v>
      </c>
      <c r="K16" s="12">
        <v>231</v>
      </c>
      <c r="L16" s="13">
        <v>4.8034934497816595E-2</v>
      </c>
      <c r="M16" s="12">
        <v>253</v>
      </c>
      <c r="N16" s="13">
        <v>6.7448680351906154E-2</v>
      </c>
      <c r="O16" s="14">
        <v>-8.6956521739130488E-2</v>
      </c>
    </row>
    <row r="17" spans="2:15" ht="14.4" thickBot="1">
      <c r="B17" s="119" t="s">
        <v>52</v>
      </c>
      <c r="C17" s="120"/>
      <c r="D17" s="20">
        <f>SUM(D10:D16)</f>
        <v>2732</v>
      </c>
      <c r="E17" s="21">
        <f>D17/D19</f>
        <v>0.98273381294964024</v>
      </c>
      <c r="F17" s="20">
        <f>SUM(F10:F16)</f>
        <v>2106</v>
      </c>
      <c r="G17" s="21">
        <f>F17/F19</f>
        <v>0.96916705016106763</v>
      </c>
      <c r="H17" s="22">
        <f>D17/F17-1</f>
        <v>0.29724596391263058</v>
      </c>
      <c r="I17" s="20">
        <f>SUM(I10:I16)</f>
        <v>1959</v>
      </c>
      <c r="J17" s="21">
        <f>D17/I17-1</f>
        <v>0.39458907605921389</v>
      </c>
      <c r="K17" s="20">
        <f>SUM(K10:K16)</f>
        <v>4691</v>
      </c>
      <c r="L17" s="21">
        <f>K17/K19</f>
        <v>0.97546267415263044</v>
      </c>
      <c r="M17" s="20">
        <f>SUM(M10:M16)</f>
        <v>3623</v>
      </c>
      <c r="N17" s="21">
        <f>M17/M19</f>
        <v>0.96587576646227669</v>
      </c>
      <c r="O17" s="22">
        <f>K17/M17-1</f>
        <v>0.2947833287330941</v>
      </c>
    </row>
    <row r="18" spans="2:15" ht="14.4" thickBot="1">
      <c r="B18" s="119" t="s">
        <v>29</v>
      </c>
      <c r="C18" s="120"/>
      <c r="D18" s="33">
        <f>D19-D17</f>
        <v>48</v>
      </c>
      <c r="E18" s="21">
        <f>D18/D19</f>
        <v>1.7266187050359712E-2</v>
      </c>
      <c r="F18" s="33">
        <f>F19-F17</f>
        <v>67</v>
      </c>
      <c r="G18" s="21">
        <f>F18/F19</f>
        <v>3.0832949838932353E-2</v>
      </c>
      <c r="H18" s="22">
        <f>D18/F18-1</f>
        <v>-0.28358208955223885</v>
      </c>
      <c r="I18" s="33">
        <f>I19-I17</f>
        <v>70</v>
      </c>
      <c r="J18" s="22">
        <f>D18/I18-1</f>
        <v>-0.31428571428571428</v>
      </c>
      <c r="K18" s="33">
        <f>K19-K17</f>
        <v>118</v>
      </c>
      <c r="L18" s="21">
        <f>K18/K19</f>
        <v>2.4537325847369517E-2</v>
      </c>
      <c r="M18" s="33">
        <f>M19-M17</f>
        <v>128</v>
      </c>
      <c r="N18" s="21">
        <f>M18/M19</f>
        <v>3.4124233537723273E-2</v>
      </c>
      <c r="O18" s="22">
        <f>K18/M18-1</f>
        <v>-7.8125E-2</v>
      </c>
    </row>
    <row r="19" spans="2:15" ht="14.4" thickBot="1">
      <c r="B19" s="117" t="s">
        <v>30</v>
      </c>
      <c r="C19" s="118"/>
      <c r="D19" s="23">
        <v>2780</v>
      </c>
      <c r="E19" s="24">
        <v>1</v>
      </c>
      <c r="F19" s="23">
        <v>2173</v>
      </c>
      <c r="G19" s="24">
        <v>1</v>
      </c>
      <c r="H19" s="25">
        <v>0.27933732167510361</v>
      </c>
      <c r="I19" s="23">
        <v>2029</v>
      </c>
      <c r="J19" s="25">
        <v>0.37013307047806809</v>
      </c>
      <c r="K19" s="23">
        <v>4809</v>
      </c>
      <c r="L19" s="24">
        <v>1</v>
      </c>
      <c r="M19" s="23">
        <v>3751</v>
      </c>
      <c r="N19" s="24">
        <v>1</v>
      </c>
      <c r="O19" s="25">
        <v>0.28205811783524393</v>
      </c>
    </row>
    <row r="20" spans="2:15">
      <c r="B20" s="63" t="s">
        <v>39</v>
      </c>
    </row>
    <row r="21" spans="2:15">
      <c r="B21" s="64" t="s">
        <v>71</v>
      </c>
      <c r="I21" s="72"/>
    </row>
    <row r="22" spans="2:15">
      <c r="B22" s="27" t="s">
        <v>57</v>
      </c>
    </row>
  </sheetData>
  <mergeCells count="26">
    <mergeCell ref="B2:O2"/>
    <mergeCell ref="B3:O3"/>
    <mergeCell ref="D5:H5"/>
    <mergeCell ref="I5:J5"/>
    <mergeCell ref="B19:C19"/>
    <mergeCell ref="B18:C18"/>
    <mergeCell ref="B17:C17"/>
    <mergeCell ref="B7:B9"/>
    <mergeCell ref="C7:C9"/>
    <mergeCell ref="H8:H9"/>
    <mergeCell ref="J8:J9"/>
    <mergeCell ref="D6:E7"/>
    <mergeCell ref="B4:B6"/>
    <mergeCell ref="C4:C6"/>
    <mergeCell ref="D4:H4"/>
    <mergeCell ref="F6:G7"/>
    <mergeCell ref="O8:O9"/>
    <mergeCell ref="H6:H7"/>
    <mergeCell ref="I6:I7"/>
    <mergeCell ref="J6:J7"/>
    <mergeCell ref="I4:J4"/>
    <mergeCell ref="K4:O4"/>
    <mergeCell ref="K5:O5"/>
    <mergeCell ref="K6:L7"/>
    <mergeCell ref="M6:N7"/>
    <mergeCell ref="O6:O7"/>
  </mergeCells>
  <phoneticPr fontId="4" type="noConversion"/>
  <conditionalFormatting sqref="D10:O16">
    <cfRule type="cellIs" dxfId="62" priority="2" operator="equal">
      <formula>0</formula>
    </cfRule>
  </conditionalFormatting>
  <conditionalFormatting sqref="H10:H18">
    <cfRule type="cellIs" dxfId="61" priority="3" operator="lessThan">
      <formula>0</formula>
    </cfRule>
  </conditionalFormatting>
  <conditionalFormatting sqref="J10:J16">
    <cfRule type="cellIs" dxfId="60" priority="9" operator="lessThan">
      <formula>0</formula>
    </cfRule>
  </conditionalFormatting>
  <conditionalFormatting sqref="J18">
    <cfRule type="cellIs" dxfId="59" priority="4" operator="lessThan">
      <formula>0</formula>
    </cfRule>
  </conditionalFormatting>
  <conditionalFormatting sqref="O10:O18">
    <cfRule type="cellIs" dxfId="5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9"/>
  <sheetViews>
    <sheetView showGridLines="0" zoomScale="90" zoomScaleNormal="90" workbookViewId="0"/>
  </sheetViews>
  <sheetFormatPr defaultColWidth="9.109375" defaultRowHeight="13.8"/>
  <cols>
    <col min="1" max="1" width="1.33203125" style="35" customWidth="1"/>
    <col min="2" max="2" width="15.44140625" style="35" bestFit="1" customWidth="1"/>
    <col min="3" max="3" width="17.88671875" style="35" customWidth="1"/>
    <col min="4" max="9" width="9" style="35" customWidth="1"/>
    <col min="10" max="10" width="11.44140625" style="35" customWidth="1"/>
    <col min="11" max="14" width="9.109375" style="35"/>
    <col min="15" max="15" width="12" style="35" customWidth="1"/>
    <col min="16" max="16384" width="9.109375" style="35"/>
  </cols>
  <sheetData>
    <row r="1" spans="2:15">
      <c r="B1" s="35" t="s">
        <v>7</v>
      </c>
      <c r="E1" s="36"/>
      <c r="O1" s="3">
        <v>46086</v>
      </c>
    </row>
    <row r="2" spans="2:15" ht="14.4" customHeight="1">
      <c r="B2" s="113" t="s">
        <v>19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2:15" ht="14.4" customHeight="1" thickBot="1">
      <c r="B3" s="132" t="s">
        <v>20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2:15" ht="14.4" customHeight="1">
      <c r="B4" s="127" t="s">
        <v>21</v>
      </c>
      <c r="C4" s="129" t="s">
        <v>1</v>
      </c>
      <c r="D4" s="131" t="s">
        <v>94</v>
      </c>
      <c r="E4" s="104"/>
      <c r="F4" s="104"/>
      <c r="G4" s="104"/>
      <c r="H4" s="103"/>
      <c r="I4" s="102" t="s">
        <v>73</v>
      </c>
      <c r="J4" s="103"/>
      <c r="K4" s="102" t="s">
        <v>91</v>
      </c>
      <c r="L4" s="104"/>
      <c r="M4" s="104"/>
      <c r="N4" s="104"/>
      <c r="O4" s="105"/>
    </row>
    <row r="5" spans="2:15" ht="14.4" customHeight="1" thickBot="1">
      <c r="B5" s="128"/>
      <c r="C5" s="130"/>
      <c r="D5" s="115" t="s">
        <v>96</v>
      </c>
      <c r="E5" s="107"/>
      <c r="F5" s="107"/>
      <c r="G5" s="107"/>
      <c r="H5" s="116"/>
      <c r="I5" s="106" t="s">
        <v>74</v>
      </c>
      <c r="J5" s="116"/>
      <c r="K5" s="106" t="s">
        <v>92</v>
      </c>
      <c r="L5" s="107"/>
      <c r="M5" s="107"/>
      <c r="N5" s="107"/>
      <c r="O5" s="108"/>
    </row>
    <row r="6" spans="2:15" ht="14.4" customHeight="1">
      <c r="B6" s="128"/>
      <c r="C6" s="130"/>
      <c r="D6" s="109">
        <v>2026</v>
      </c>
      <c r="E6" s="110"/>
      <c r="F6" s="109">
        <v>2025</v>
      </c>
      <c r="G6" s="110"/>
      <c r="H6" s="98" t="s">
        <v>22</v>
      </c>
      <c r="I6" s="100">
        <v>2026</v>
      </c>
      <c r="J6" s="100" t="s">
        <v>97</v>
      </c>
      <c r="K6" s="109">
        <v>2026</v>
      </c>
      <c r="L6" s="110"/>
      <c r="M6" s="109">
        <v>2025</v>
      </c>
      <c r="N6" s="110"/>
      <c r="O6" s="98" t="s">
        <v>22</v>
      </c>
    </row>
    <row r="7" spans="2:15" ht="14.4" customHeight="1" thickBot="1">
      <c r="B7" s="121" t="s">
        <v>21</v>
      </c>
      <c r="C7" s="123" t="s">
        <v>24</v>
      </c>
      <c r="D7" s="111"/>
      <c r="E7" s="112"/>
      <c r="F7" s="111"/>
      <c r="G7" s="112"/>
      <c r="H7" s="99"/>
      <c r="I7" s="101"/>
      <c r="J7" s="101"/>
      <c r="K7" s="111"/>
      <c r="L7" s="112"/>
      <c r="M7" s="111"/>
      <c r="N7" s="112"/>
      <c r="O7" s="99"/>
    </row>
    <row r="8" spans="2:15" ht="14.4" customHeight="1">
      <c r="B8" s="121"/>
      <c r="C8" s="123"/>
      <c r="D8" s="4" t="s">
        <v>25</v>
      </c>
      <c r="E8" s="5" t="s">
        <v>2</v>
      </c>
      <c r="F8" s="4" t="s">
        <v>25</v>
      </c>
      <c r="G8" s="5" t="s">
        <v>2</v>
      </c>
      <c r="H8" s="96" t="s">
        <v>26</v>
      </c>
      <c r="I8" s="6" t="s">
        <v>25</v>
      </c>
      <c r="J8" s="125" t="s">
        <v>132</v>
      </c>
      <c r="K8" s="4" t="s">
        <v>25</v>
      </c>
      <c r="L8" s="5" t="s">
        <v>2</v>
      </c>
      <c r="M8" s="4" t="s">
        <v>25</v>
      </c>
      <c r="N8" s="5" t="s">
        <v>2</v>
      </c>
      <c r="O8" s="96" t="s">
        <v>26</v>
      </c>
    </row>
    <row r="9" spans="2:15" ht="14.4" customHeight="1" thickBot="1">
      <c r="B9" s="122"/>
      <c r="C9" s="124"/>
      <c r="D9" s="7" t="s">
        <v>27</v>
      </c>
      <c r="E9" s="8" t="s">
        <v>28</v>
      </c>
      <c r="F9" s="7" t="s">
        <v>27</v>
      </c>
      <c r="G9" s="8" t="s">
        <v>28</v>
      </c>
      <c r="H9" s="97"/>
      <c r="I9" s="9" t="s">
        <v>27</v>
      </c>
      <c r="J9" s="126"/>
      <c r="K9" s="7" t="s">
        <v>27</v>
      </c>
      <c r="L9" s="8" t="s">
        <v>28</v>
      </c>
      <c r="M9" s="7" t="s">
        <v>27</v>
      </c>
      <c r="N9" s="8" t="s">
        <v>28</v>
      </c>
      <c r="O9" s="97"/>
    </row>
    <row r="10" spans="2:15" ht="14.4" customHeight="1" thickBot="1">
      <c r="B10" s="50"/>
      <c r="C10" s="11" t="s">
        <v>12</v>
      </c>
      <c r="D10" s="12">
        <v>104</v>
      </c>
      <c r="E10" s="13">
        <v>0.5842696629213483</v>
      </c>
      <c r="F10" s="12">
        <v>91</v>
      </c>
      <c r="G10" s="13">
        <v>0.59090909090909094</v>
      </c>
      <c r="H10" s="14">
        <v>0.14285714285714279</v>
      </c>
      <c r="I10" s="12">
        <v>82</v>
      </c>
      <c r="J10" s="14">
        <v>0.26829268292682928</v>
      </c>
      <c r="K10" s="12">
        <v>186</v>
      </c>
      <c r="L10" s="13">
        <v>0.49336870026525198</v>
      </c>
      <c r="M10" s="12">
        <v>152</v>
      </c>
      <c r="N10" s="13">
        <v>0.48253968253968255</v>
      </c>
      <c r="O10" s="14">
        <v>0.22368421052631571</v>
      </c>
    </row>
    <row r="11" spans="2:15" ht="14.4" customHeight="1" thickBot="1">
      <c r="B11" s="51"/>
      <c r="C11" s="15" t="s">
        <v>4</v>
      </c>
      <c r="D11" s="16">
        <v>23</v>
      </c>
      <c r="E11" s="17">
        <v>0.12921348314606743</v>
      </c>
      <c r="F11" s="16">
        <v>8</v>
      </c>
      <c r="G11" s="17">
        <v>5.1948051948051951E-2</v>
      </c>
      <c r="H11" s="18">
        <v>1.875</v>
      </c>
      <c r="I11" s="16">
        <v>33</v>
      </c>
      <c r="J11" s="18">
        <v>-0.30303030303030298</v>
      </c>
      <c r="K11" s="16">
        <v>56</v>
      </c>
      <c r="L11" s="17">
        <v>0.14854111405835543</v>
      </c>
      <c r="M11" s="16">
        <v>39</v>
      </c>
      <c r="N11" s="17">
        <v>0.12380952380952381</v>
      </c>
      <c r="O11" s="18">
        <v>0.4358974358974359</v>
      </c>
    </row>
    <row r="12" spans="2:15" ht="14.4" customHeight="1" thickBot="1">
      <c r="B12" s="51"/>
      <c r="C12" s="11" t="s">
        <v>9</v>
      </c>
      <c r="D12" s="12">
        <v>19</v>
      </c>
      <c r="E12" s="13">
        <v>0.10674157303370786</v>
      </c>
      <c r="F12" s="12">
        <v>18</v>
      </c>
      <c r="G12" s="13">
        <v>0.11688311688311688</v>
      </c>
      <c r="H12" s="14">
        <v>5.555555555555558E-2</v>
      </c>
      <c r="I12" s="12">
        <v>36</v>
      </c>
      <c r="J12" s="14">
        <v>-0.47222222222222221</v>
      </c>
      <c r="K12" s="12">
        <v>55</v>
      </c>
      <c r="L12" s="13">
        <v>0.14588859416445624</v>
      </c>
      <c r="M12" s="12">
        <v>38</v>
      </c>
      <c r="N12" s="13">
        <v>0.12063492063492064</v>
      </c>
      <c r="O12" s="14">
        <v>0.44736842105263164</v>
      </c>
    </row>
    <row r="13" spans="2:15" ht="14.4" customHeight="1" thickBot="1">
      <c r="B13" s="51"/>
      <c r="C13" s="52" t="s">
        <v>37</v>
      </c>
      <c r="D13" s="16">
        <v>1</v>
      </c>
      <c r="E13" s="17">
        <v>5.6179775280898875E-3</v>
      </c>
      <c r="F13" s="16">
        <v>10</v>
      </c>
      <c r="G13" s="17">
        <v>6.4935064935064929E-2</v>
      </c>
      <c r="H13" s="18">
        <v>-0.9</v>
      </c>
      <c r="I13" s="16">
        <v>17</v>
      </c>
      <c r="J13" s="18">
        <v>-0.94117647058823528</v>
      </c>
      <c r="K13" s="16">
        <v>18</v>
      </c>
      <c r="L13" s="17">
        <v>4.7745358090185673E-2</v>
      </c>
      <c r="M13" s="16">
        <v>21</v>
      </c>
      <c r="N13" s="17">
        <v>6.6666666666666666E-2</v>
      </c>
      <c r="O13" s="18">
        <v>-0.1428571428571429</v>
      </c>
    </row>
    <row r="14" spans="2:15" ht="14.4" customHeight="1" thickBot="1">
      <c r="B14" s="51"/>
      <c r="C14" s="53" t="s">
        <v>89</v>
      </c>
      <c r="D14" s="12">
        <v>0</v>
      </c>
      <c r="E14" s="13">
        <v>0</v>
      </c>
      <c r="F14" s="12">
        <v>0</v>
      </c>
      <c r="G14" s="13">
        <v>0</v>
      </c>
      <c r="H14" s="14"/>
      <c r="I14" s="12">
        <v>17</v>
      </c>
      <c r="J14" s="14">
        <v>-1</v>
      </c>
      <c r="K14" s="12">
        <v>17</v>
      </c>
      <c r="L14" s="13">
        <v>4.5092838196286469E-2</v>
      </c>
      <c r="M14" s="12">
        <v>3</v>
      </c>
      <c r="N14" s="13">
        <v>9.5238095238095247E-3</v>
      </c>
      <c r="O14" s="14">
        <v>4.666666666666667</v>
      </c>
    </row>
    <row r="15" spans="2:15" ht="14.4" customHeight="1" thickBot="1">
      <c r="B15" s="51"/>
      <c r="C15" s="54" t="s">
        <v>11</v>
      </c>
      <c r="D15" s="16">
        <v>11</v>
      </c>
      <c r="E15" s="17">
        <v>6.1797752808988762E-2</v>
      </c>
      <c r="F15" s="16">
        <v>3</v>
      </c>
      <c r="G15" s="17">
        <v>1.948051948051948E-2</v>
      </c>
      <c r="H15" s="18">
        <v>2.6666666666666665</v>
      </c>
      <c r="I15" s="16">
        <v>2</v>
      </c>
      <c r="J15" s="18">
        <v>4.5</v>
      </c>
      <c r="K15" s="16">
        <v>13</v>
      </c>
      <c r="L15" s="17">
        <v>3.4482758620689655E-2</v>
      </c>
      <c r="M15" s="16">
        <v>10</v>
      </c>
      <c r="N15" s="17">
        <v>3.1746031746031744E-2</v>
      </c>
      <c r="O15" s="18">
        <v>0.30000000000000004</v>
      </c>
    </row>
    <row r="16" spans="2:15" ht="14.4" customHeight="1" thickBot="1">
      <c r="B16" s="51"/>
      <c r="C16" s="11" t="s">
        <v>3</v>
      </c>
      <c r="D16" s="12">
        <v>6</v>
      </c>
      <c r="E16" s="13">
        <v>3.3707865168539325E-2</v>
      </c>
      <c r="F16" s="12">
        <v>3</v>
      </c>
      <c r="G16" s="13">
        <v>1.948051948051948E-2</v>
      </c>
      <c r="H16" s="14">
        <v>1</v>
      </c>
      <c r="I16" s="12">
        <v>4</v>
      </c>
      <c r="J16" s="14">
        <v>0.5</v>
      </c>
      <c r="K16" s="12">
        <v>10</v>
      </c>
      <c r="L16" s="13">
        <v>2.6525198938992044E-2</v>
      </c>
      <c r="M16" s="12">
        <v>15</v>
      </c>
      <c r="N16" s="13">
        <v>4.7619047619047616E-2</v>
      </c>
      <c r="O16" s="14">
        <v>-0.33333333333333337</v>
      </c>
    </row>
    <row r="17" spans="2:15" ht="14.4" customHeight="1" thickBot="1">
      <c r="B17" s="55"/>
      <c r="C17" s="54" t="s">
        <v>29</v>
      </c>
      <c r="D17" s="16">
        <v>14</v>
      </c>
      <c r="E17" s="17">
        <v>7.8651685393258425E-2</v>
      </c>
      <c r="F17" s="16">
        <v>21</v>
      </c>
      <c r="G17" s="17">
        <v>0.13636363636363635</v>
      </c>
      <c r="H17" s="18">
        <v>-0.33333333333333337</v>
      </c>
      <c r="I17" s="16">
        <v>12</v>
      </c>
      <c r="J17" s="18">
        <v>6.030150753768844E-2</v>
      </c>
      <c r="K17" s="16">
        <v>22</v>
      </c>
      <c r="L17" s="17">
        <v>5.8355437665782495E-2</v>
      </c>
      <c r="M17" s="16">
        <v>37</v>
      </c>
      <c r="N17" s="17">
        <v>0.11746031746031746</v>
      </c>
      <c r="O17" s="18">
        <v>-0.40540540540540537</v>
      </c>
    </row>
    <row r="18" spans="2:15" ht="14.4" customHeight="1" thickBot="1">
      <c r="B18" s="19" t="s">
        <v>5</v>
      </c>
      <c r="C18" s="19" t="s">
        <v>30</v>
      </c>
      <c r="D18" s="20">
        <v>178</v>
      </c>
      <c r="E18" s="21">
        <v>1</v>
      </c>
      <c r="F18" s="20">
        <v>154</v>
      </c>
      <c r="G18" s="21">
        <v>0.99999999999999967</v>
      </c>
      <c r="H18" s="22">
        <v>0.1558441558441559</v>
      </c>
      <c r="I18" s="20">
        <v>199</v>
      </c>
      <c r="J18" s="21">
        <v>-0.10552763819095479</v>
      </c>
      <c r="K18" s="20">
        <v>377</v>
      </c>
      <c r="L18" s="21">
        <v>1.0000000000000002</v>
      </c>
      <c r="M18" s="20">
        <v>315</v>
      </c>
      <c r="N18" s="21">
        <v>0.99999999999999978</v>
      </c>
      <c r="O18" s="22">
        <v>0.19682539682539679</v>
      </c>
    </row>
    <row r="19" spans="2:15" ht="14.4" customHeight="1" thickBot="1">
      <c r="B19" s="50"/>
      <c r="C19" s="11" t="s">
        <v>10</v>
      </c>
      <c r="D19" s="12">
        <v>581</v>
      </c>
      <c r="E19" s="13">
        <v>0.22371967654986524</v>
      </c>
      <c r="F19" s="12">
        <v>563</v>
      </c>
      <c r="G19" s="13">
        <v>0.2789890981169475</v>
      </c>
      <c r="H19" s="14">
        <v>3.1971580817051537E-2</v>
      </c>
      <c r="I19" s="12">
        <v>397</v>
      </c>
      <c r="J19" s="14">
        <v>0.46347607052896733</v>
      </c>
      <c r="K19" s="12">
        <v>978</v>
      </c>
      <c r="L19" s="13">
        <v>0.22121691924903869</v>
      </c>
      <c r="M19" s="12">
        <v>874</v>
      </c>
      <c r="N19" s="13">
        <v>0.25443959243085879</v>
      </c>
      <c r="O19" s="14">
        <v>0.11899313501144171</v>
      </c>
    </row>
    <row r="20" spans="2:15" ht="14.4" customHeight="1" thickBot="1">
      <c r="B20" s="51"/>
      <c r="C20" s="15" t="s">
        <v>8</v>
      </c>
      <c r="D20" s="16">
        <v>469</v>
      </c>
      <c r="E20" s="17">
        <v>0.18059299191374664</v>
      </c>
      <c r="F20" s="16">
        <v>571</v>
      </c>
      <c r="G20" s="17">
        <v>0.28295341922695738</v>
      </c>
      <c r="H20" s="18">
        <v>-0.1786339754816112</v>
      </c>
      <c r="I20" s="16">
        <v>423</v>
      </c>
      <c r="J20" s="18">
        <v>0.10874704491725762</v>
      </c>
      <c r="K20" s="16">
        <v>892</v>
      </c>
      <c r="L20" s="17">
        <v>0.20176430671793713</v>
      </c>
      <c r="M20" s="16">
        <v>857</v>
      </c>
      <c r="N20" s="17">
        <v>0.249490538573508</v>
      </c>
      <c r="O20" s="18">
        <v>4.0840140023337135E-2</v>
      </c>
    </row>
    <row r="21" spans="2:15" ht="14.4" customHeight="1" thickBot="1">
      <c r="B21" s="51"/>
      <c r="C21" s="11" t="s">
        <v>3</v>
      </c>
      <c r="D21" s="12">
        <v>453</v>
      </c>
      <c r="E21" s="13">
        <v>0.17443203696572968</v>
      </c>
      <c r="F21" s="12">
        <v>273</v>
      </c>
      <c r="G21" s="13">
        <v>0.13528245787908821</v>
      </c>
      <c r="H21" s="14">
        <v>0.65934065934065944</v>
      </c>
      <c r="I21" s="12">
        <v>288</v>
      </c>
      <c r="J21" s="14">
        <v>0.57291666666666674</v>
      </c>
      <c r="K21" s="12">
        <v>741</v>
      </c>
      <c r="L21" s="13">
        <v>0.16760913820402623</v>
      </c>
      <c r="M21" s="12">
        <v>519</v>
      </c>
      <c r="N21" s="13">
        <v>0.15109170305676856</v>
      </c>
      <c r="O21" s="14">
        <v>0.42774566473988429</v>
      </c>
    </row>
    <row r="22" spans="2:15" ht="14.4" customHeight="1" thickBot="1">
      <c r="B22" s="51"/>
      <c r="C22" s="52" t="s">
        <v>4</v>
      </c>
      <c r="D22" s="16">
        <v>397</v>
      </c>
      <c r="E22" s="17">
        <v>0.15286869464767039</v>
      </c>
      <c r="F22" s="16">
        <v>219</v>
      </c>
      <c r="G22" s="17">
        <v>0.10852329038652131</v>
      </c>
      <c r="H22" s="18">
        <v>0.81278538812785395</v>
      </c>
      <c r="I22" s="16">
        <v>284</v>
      </c>
      <c r="J22" s="18">
        <v>0.397887323943662</v>
      </c>
      <c r="K22" s="16">
        <v>681</v>
      </c>
      <c r="L22" s="17">
        <v>0.15403754806604841</v>
      </c>
      <c r="M22" s="16">
        <v>368</v>
      </c>
      <c r="N22" s="17">
        <v>0.10713245997088792</v>
      </c>
      <c r="O22" s="18">
        <v>0.85054347826086962</v>
      </c>
    </row>
    <row r="23" spans="2:15" ht="14.4" customHeight="1" thickBot="1">
      <c r="B23" s="51"/>
      <c r="C23" s="53" t="s">
        <v>9</v>
      </c>
      <c r="D23" s="12">
        <v>384</v>
      </c>
      <c r="E23" s="13">
        <v>0.14786291875240662</v>
      </c>
      <c r="F23" s="12">
        <v>191</v>
      </c>
      <c r="G23" s="13">
        <v>9.4648166501486622E-2</v>
      </c>
      <c r="H23" s="14">
        <v>1.0104712041884816</v>
      </c>
      <c r="I23" s="12">
        <v>219</v>
      </c>
      <c r="J23" s="14">
        <v>0.75342465753424648</v>
      </c>
      <c r="K23" s="12">
        <v>603</v>
      </c>
      <c r="L23" s="13">
        <v>0.13639448088667722</v>
      </c>
      <c r="M23" s="12">
        <v>389</v>
      </c>
      <c r="N23" s="13">
        <v>0.11324599708879185</v>
      </c>
      <c r="O23" s="14">
        <v>0.55012853470437029</v>
      </c>
    </row>
    <row r="24" spans="2:15" ht="14.4" customHeight="1" thickBot="1">
      <c r="B24" s="51"/>
      <c r="C24" s="54" t="s">
        <v>11</v>
      </c>
      <c r="D24" s="16">
        <v>261</v>
      </c>
      <c r="E24" s="17">
        <v>0.10050057758952638</v>
      </c>
      <c r="F24" s="16">
        <v>139</v>
      </c>
      <c r="G24" s="17">
        <v>6.8880079286422202E-2</v>
      </c>
      <c r="H24" s="18">
        <v>0.8776978417266188</v>
      </c>
      <c r="I24" s="16">
        <v>161</v>
      </c>
      <c r="J24" s="18">
        <v>0.62111801242236031</v>
      </c>
      <c r="K24" s="16">
        <v>422</v>
      </c>
      <c r="L24" s="17">
        <v>9.5453517303777421E-2</v>
      </c>
      <c r="M24" s="16">
        <v>259</v>
      </c>
      <c r="N24" s="17">
        <v>7.5400291120815144E-2</v>
      </c>
      <c r="O24" s="18">
        <v>0.62934362934362942</v>
      </c>
    </row>
    <row r="25" spans="2:15" ht="14.4" customHeight="1" thickBot="1">
      <c r="B25" s="51"/>
      <c r="C25" s="11" t="s">
        <v>54</v>
      </c>
      <c r="D25" s="12">
        <v>31</v>
      </c>
      <c r="E25" s="13">
        <v>1.1936850211782826E-2</v>
      </c>
      <c r="F25" s="12">
        <v>37</v>
      </c>
      <c r="G25" s="13">
        <v>1.8334985133795837E-2</v>
      </c>
      <c r="H25" s="14">
        <v>-0.16216216216216217</v>
      </c>
      <c r="I25" s="12">
        <v>29</v>
      </c>
      <c r="J25" s="14">
        <v>6.8965517241379226E-2</v>
      </c>
      <c r="K25" s="12">
        <v>60</v>
      </c>
      <c r="L25" s="13">
        <v>1.3571590137977834E-2</v>
      </c>
      <c r="M25" s="12">
        <v>65</v>
      </c>
      <c r="N25" s="13">
        <v>1.8922852983988356E-2</v>
      </c>
      <c r="O25" s="14">
        <v>-7.6923076923076872E-2</v>
      </c>
    </row>
    <row r="26" spans="2:15" ht="14.4" customHeight="1" thickBot="1">
      <c r="B26" s="51"/>
      <c r="C26" s="54" t="s">
        <v>12</v>
      </c>
      <c r="D26" s="16">
        <v>19</v>
      </c>
      <c r="E26" s="17">
        <v>7.3161340007701194E-3</v>
      </c>
      <c r="F26" s="16">
        <v>24</v>
      </c>
      <c r="G26" s="17">
        <v>1.1892963330029732E-2</v>
      </c>
      <c r="H26" s="18">
        <v>-0.20833333333333337</v>
      </c>
      <c r="I26" s="16">
        <v>22</v>
      </c>
      <c r="J26" s="18">
        <v>-0.13636363636363635</v>
      </c>
      <c r="K26" s="16">
        <v>41</v>
      </c>
      <c r="L26" s="17">
        <v>9.2739199276181856E-3</v>
      </c>
      <c r="M26" s="16">
        <v>100</v>
      </c>
      <c r="N26" s="17">
        <v>2.9112081513828238E-2</v>
      </c>
      <c r="O26" s="18">
        <v>-0.59000000000000008</v>
      </c>
    </row>
    <row r="27" spans="2:15" ht="14.4" customHeight="1" thickBot="1">
      <c r="B27" s="55"/>
      <c r="C27" s="11" t="s">
        <v>29</v>
      </c>
      <c r="D27" s="12">
        <v>2</v>
      </c>
      <c r="E27" s="13">
        <v>7.7011936850211781E-4</v>
      </c>
      <c r="F27" s="12">
        <v>1</v>
      </c>
      <c r="G27" s="13">
        <v>4.9554013875123884E-4</v>
      </c>
      <c r="H27" s="14">
        <v>1</v>
      </c>
      <c r="I27" s="12">
        <v>1</v>
      </c>
      <c r="J27" s="14">
        <v>1</v>
      </c>
      <c r="K27" s="12">
        <v>3</v>
      </c>
      <c r="L27" s="13">
        <v>6.7857950689889169E-4</v>
      </c>
      <c r="M27" s="12">
        <v>4</v>
      </c>
      <c r="N27" s="13">
        <v>1.1644832605531296E-3</v>
      </c>
      <c r="O27" s="14">
        <v>-0.25</v>
      </c>
    </row>
    <row r="28" spans="2:15" ht="14.4" customHeight="1" thickBot="1">
      <c r="B28" s="19" t="s">
        <v>6</v>
      </c>
      <c r="C28" s="19" t="s">
        <v>30</v>
      </c>
      <c r="D28" s="20">
        <v>2597</v>
      </c>
      <c r="E28" s="21">
        <v>1</v>
      </c>
      <c r="F28" s="20">
        <v>2018</v>
      </c>
      <c r="G28" s="21">
        <v>1.0000000000000002</v>
      </c>
      <c r="H28" s="22">
        <v>0.28691774033696738</v>
      </c>
      <c r="I28" s="20">
        <v>1824</v>
      </c>
      <c r="J28" s="21">
        <v>0.42379385964912286</v>
      </c>
      <c r="K28" s="20">
        <v>4421</v>
      </c>
      <c r="L28" s="21">
        <v>1</v>
      </c>
      <c r="M28" s="20">
        <v>3435</v>
      </c>
      <c r="N28" s="21">
        <v>1</v>
      </c>
      <c r="O28" s="22">
        <v>0.2870451237263465</v>
      </c>
    </row>
    <row r="29" spans="2:15" ht="14.4" customHeight="1" thickBot="1">
      <c r="B29" s="19" t="s">
        <v>44</v>
      </c>
      <c r="C29" s="19" t="s">
        <v>30</v>
      </c>
      <c r="D29" s="20">
        <v>5</v>
      </c>
      <c r="E29" s="21">
        <v>1</v>
      </c>
      <c r="F29" s="20">
        <v>1</v>
      </c>
      <c r="G29" s="21">
        <v>1</v>
      </c>
      <c r="H29" s="22">
        <v>4</v>
      </c>
      <c r="I29" s="20">
        <v>6</v>
      </c>
      <c r="J29" s="21">
        <v>-0.16666666666666663</v>
      </c>
      <c r="K29" s="20">
        <v>11</v>
      </c>
      <c r="L29" s="21">
        <v>1</v>
      </c>
      <c r="M29" s="20">
        <v>1</v>
      </c>
      <c r="N29" s="21">
        <v>1</v>
      </c>
      <c r="O29" s="22">
        <v>10</v>
      </c>
    </row>
    <row r="30" spans="2:15" ht="14.4" customHeight="1" thickBot="1">
      <c r="B30" s="117"/>
      <c r="C30" s="118" t="s">
        <v>30</v>
      </c>
      <c r="D30" s="23">
        <v>2780</v>
      </c>
      <c r="E30" s="24">
        <v>1</v>
      </c>
      <c r="F30" s="23">
        <v>2173</v>
      </c>
      <c r="G30" s="24">
        <v>1</v>
      </c>
      <c r="H30" s="25">
        <v>0.27933732167510361</v>
      </c>
      <c r="I30" s="23">
        <v>2029</v>
      </c>
      <c r="J30" s="25">
        <v>0.37013307047806809</v>
      </c>
      <c r="K30" s="23">
        <v>4809</v>
      </c>
      <c r="L30" s="24">
        <v>1</v>
      </c>
      <c r="M30" s="23">
        <v>3751</v>
      </c>
      <c r="N30" s="24">
        <v>1</v>
      </c>
      <c r="O30" s="25">
        <v>0.28205811783524393</v>
      </c>
    </row>
    <row r="31" spans="2:15" ht="14.4" customHeight="1">
      <c r="B31" s="64" t="s">
        <v>56</v>
      </c>
      <c r="C31" s="26"/>
      <c r="D31" s="1"/>
      <c r="E31" s="1"/>
      <c r="F31" s="1"/>
      <c r="G31" s="1"/>
    </row>
    <row r="32" spans="2:15">
      <c r="B32" s="65" t="s">
        <v>57</v>
      </c>
      <c r="C32" s="1"/>
      <c r="D32" s="1"/>
      <c r="E32" s="1"/>
      <c r="F32" s="1"/>
      <c r="G32" s="1"/>
    </row>
    <row r="34" spans="2:15">
      <c r="B34" s="113" t="s">
        <v>35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</row>
    <row r="35" spans="2:15" ht="15" customHeight="1" thickBot="1">
      <c r="B35" s="132" t="s">
        <v>36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spans="2:15">
      <c r="B36" s="127" t="s">
        <v>21</v>
      </c>
      <c r="C36" s="129" t="s">
        <v>1</v>
      </c>
      <c r="D36" s="131" t="s">
        <v>94</v>
      </c>
      <c r="E36" s="104"/>
      <c r="F36" s="104"/>
      <c r="G36" s="104"/>
      <c r="H36" s="103"/>
      <c r="I36" s="102" t="s">
        <v>73</v>
      </c>
      <c r="J36" s="103"/>
      <c r="K36" s="102" t="s">
        <v>91</v>
      </c>
      <c r="L36" s="104"/>
      <c r="M36" s="104"/>
      <c r="N36" s="104"/>
      <c r="O36" s="105"/>
    </row>
    <row r="37" spans="2:15" ht="14.4" thickBot="1">
      <c r="B37" s="128"/>
      <c r="C37" s="130"/>
      <c r="D37" s="115" t="s">
        <v>96</v>
      </c>
      <c r="E37" s="107"/>
      <c r="F37" s="107"/>
      <c r="G37" s="107"/>
      <c r="H37" s="116"/>
      <c r="I37" s="106" t="s">
        <v>74</v>
      </c>
      <c r="J37" s="116"/>
      <c r="K37" s="106" t="s">
        <v>92</v>
      </c>
      <c r="L37" s="107"/>
      <c r="M37" s="107"/>
      <c r="N37" s="107"/>
      <c r="O37" s="108"/>
    </row>
    <row r="38" spans="2:15" ht="13.95" customHeight="1">
      <c r="B38" s="128"/>
      <c r="C38" s="130"/>
      <c r="D38" s="109">
        <v>2026</v>
      </c>
      <c r="E38" s="110"/>
      <c r="F38" s="109">
        <v>2025</v>
      </c>
      <c r="G38" s="110"/>
      <c r="H38" s="98" t="s">
        <v>22</v>
      </c>
      <c r="I38" s="100">
        <v>2026</v>
      </c>
      <c r="J38" s="100" t="s">
        <v>97</v>
      </c>
      <c r="K38" s="109">
        <v>2026</v>
      </c>
      <c r="L38" s="110"/>
      <c r="M38" s="109">
        <v>2025</v>
      </c>
      <c r="N38" s="110"/>
      <c r="O38" s="98" t="s">
        <v>22</v>
      </c>
    </row>
    <row r="39" spans="2:15" ht="14.4" thickBot="1">
      <c r="B39" s="121" t="s">
        <v>21</v>
      </c>
      <c r="C39" s="123" t="s">
        <v>24</v>
      </c>
      <c r="D39" s="111"/>
      <c r="E39" s="112"/>
      <c r="F39" s="111"/>
      <c r="G39" s="112"/>
      <c r="H39" s="99"/>
      <c r="I39" s="101"/>
      <c r="J39" s="101"/>
      <c r="K39" s="111"/>
      <c r="L39" s="112"/>
      <c r="M39" s="111"/>
      <c r="N39" s="112"/>
      <c r="O39" s="99"/>
    </row>
    <row r="40" spans="2:15" ht="13.95" customHeight="1">
      <c r="B40" s="121"/>
      <c r="C40" s="123"/>
      <c r="D40" s="4" t="s">
        <v>25</v>
      </c>
      <c r="E40" s="5" t="s">
        <v>2</v>
      </c>
      <c r="F40" s="4" t="s">
        <v>25</v>
      </c>
      <c r="G40" s="5" t="s">
        <v>2</v>
      </c>
      <c r="H40" s="96" t="s">
        <v>26</v>
      </c>
      <c r="I40" s="6" t="s">
        <v>25</v>
      </c>
      <c r="J40" s="125" t="s">
        <v>132</v>
      </c>
      <c r="K40" s="4" t="s">
        <v>25</v>
      </c>
      <c r="L40" s="5" t="s">
        <v>2</v>
      </c>
      <c r="M40" s="4" t="s">
        <v>25</v>
      </c>
      <c r="N40" s="5" t="s">
        <v>2</v>
      </c>
      <c r="O40" s="96" t="s">
        <v>26</v>
      </c>
    </row>
    <row r="41" spans="2:15" ht="27" thickBot="1">
      <c r="B41" s="122"/>
      <c r="C41" s="124"/>
      <c r="D41" s="7" t="s">
        <v>27</v>
      </c>
      <c r="E41" s="8" t="s">
        <v>28</v>
      </c>
      <c r="F41" s="7" t="s">
        <v>27</v>
      </c>
      <c r="G41" s="8" t="s">
        <v>28</v>
      </c>
      <c r="H41" s="97"/>
      <c r="I41" s="9" t="s">
        <v>27</v>
      </c>
      <c r="J41" s="126"/>
      <c r="K41" s="7" t="s">
        <v>27</v>
      </c>
      <c r="L41" s="8" t="s">
        <v>28</v>
      </c>
      <c r="M41" s="7" t="s">
        <v>27</v>
      </c>
      <c r="N41" s="8" t="s">
        <v>28</v>
      </c>
      <c r="O41" s="97"/>
    </row>
    <row r="42" spans="2:15" ht="14.4" hidden="1" thickBot="1">
      <c r="B42" s="56"/>
      <c r="C42" s="11" t="s">
        <v>12</v>
      </c>
      <c r="D42" s="12"/>
      <c r="E42" s="13"/>
      <c r="F42" s="12"/>
      <c r="G42" s="13"/>
      <c r="H42" s="14"/>
      <c r="I42" s="12"/>
      <c r="J42" s="14"/>
      <c r="K42" s="4" t="s">
        <v>25</v>
      </c>
      <c r="L42" s="5" t="s">
        <v>2</v>
      </c>
      <c r="M42" s="4" t="s">
        <v>25</v>
      </c>
      <c r="N42" s="5" t="s">
        <v>2</v>
      </c>
      <c r="O42" s="96" t="s">
        <v>26</v>
      </c>
    </row>
    <row r="43" spans="2:15" ht="27" hidden="1" thickBot="1">
      <c r="B43" s="56"/>
      <c r="C43" s="61" t="s">
        <v>4</v>
      </c>
      <c r="D43" s="12"/>
      <c r="E43" s="13"/>
      <c r="F43" s="12">
        <v>0</v>
      </c>
      <c r="G43" s="13">
        <v>0</v>
      </c>
      <c r="H43" s="14"/>
      <c r="I43" s="12"/>
      <c r="J43" s="14"/>
      <c r="K43" s="7" t="s">
        <v>27</v>
      </c>
      <c r="L43" s="8" t="s">
        <v>28</v>
      </c>
      <c r="M43" s="7" t="s">
        <v>27</v>
      </c>
      <c r="N43" s="8" t="s">
        <v>28</v>
      </c>
      <c r="O43" s="97"/>
    </row>
    <row r="44" spans="2:15" ht="14.4" thickBot="1">
      <c r="B44" s="19" t="s">
        <v>5</v>
      </c>
      <c r="C44" s="19" t="s">
        <v>30</v>
      </c>
      <c r="D44" s="20">
        <v>0</v>
      </c>
      <c r="E44" s="21">
        <v>0</v>
      </c>
      <c r="F44" s="20">
        <v>0</v>
      </c>
      <c r="G44" s="21">
        <v>0</v>
      </c>
      <c r="H44" s="22">
        <v>0</v>
      </c>
      <c r="I44" s="20">
        <v>0</v>
      </c>
      <c r="J44" s="21">
        <v>0</v>
      </c>
      <c r="K44" s="20">
        <v>0</v>
      </c>
      <c r="L44" s="21">
        <v>0</v>
      </c>
      <c r="M44" s="20">
        <v>1</v>
      </c>
      <c r="N44" s="21">
        <v>1</v>
      </c>
      <c r="O44" s="22">
        <v>-1</v>
      </c>
    </row>
    <row r="45" spans="2:15" ht="14.4" thickBot="1">
      <c r="B45" s="50"/>
      <c r="C45" s="11" t="s">
        <v>10</v>
      </c>
      <c r="D45" s="12">
        <v>439</v>
      </c>
      <c r="E45" s="13">
        <v>0.20211786372007368</v>
      </c>
      <c r="F45" s="12">
        <v>479</v>
      </c>
      <c r="G45" s="13">
        <v>0.28326434062684802</v>
      </c>
      <c r="H45" s="14">
        <v>-8.3507306889352817E-2</v>
      </c>
      <c r="I45" s="12">
        <v>349</v>
      </c>
      <c r="J45" s="14">
        <v>0.25787965616045838</v>
      </c>
      <c r="K45" s="12">
        <v>788</v>
      </c>
      <c r="L45" s="13">
        <v>0.21383989145183174</v>
      </c>
      <c r="M45" s="12">
        <v>712</v>
      </c>
      <c r="N45" s="13">
        <v>0.25666906993511174</v>
      </c>
      <c r="O45" s="14">
        <v>0.10674157303370779</v>
      </c>
    </row>
    <row r="46" spans="2:15" ht="14.4" thickBot="1">
      <c r="B46" s="51"/>
      <c r="C46" s="15" t="s">
        <v>8</v>
      </c>
      <c r="D46" s="16">
        <v>425</v>
      </c>
      <c r="E46" s="17">
        <v>0.19567219152854512</v>
      </c>
      <c r="F46" s="16">
        <v>506</v>
      </c>
      <c r="G46" s="17">
        <v>0.29923122412773506</v>
      </c>
      <c r="H46" s="18">
        <v>-0.16007905138339917</v>
      </c>
      <c r="I46" s="16">
        <v>345</v>
      </c>
      <c r="J46" s="18">
        <v>0.23188405797101441</v>
      </c>
      <c r="K46" s="16">
        <v>770</v>
      </c>
      <c r="L46" s="17">
        <v>0.20895522388059701</v>
      </c>
      <c r="M46" s="16">
        <v>750</v>
      </c>
      <c r="N46" s="17">
        <v>0.27036770007209804</v>
      </c>
      <c r="O46" s="18">
        <v>2.6666666666666616E-2</v>
      </c>
    </row>
    <row r="47" spans="2:15" ht="14.4" thickBot="1">
      <c r="B47" s="51"/>
      <c r="C47" s="11" t="s">
        <v>3</v>
      </c>
      <c r="D47" s="12">
        <v>380</v>
      </c>
      <c r="E47" s="13">
        <v>0.17495395948434622</v>
      </c>
      <c r="F47" s="12">
        <v>239</v>
      </c>
      <c r="G47" s="13">
        <v>0.14133648728562981</v>
      </c>
      <c r="H47" s="14">
        <v>0.58995815899581583</v>
      </c>
      <c r="I47" s="12">
        <v>246</v>
      </c>
      <c r="J47" s="14">
        <v>0.54471544715447151</v>
      </c>
      <c r="K47" s="12">
        <v>626</v>
      </c>
      <c r="L47" s="13">
        <v>0.16987788331071912</v>
      </c>
      <c r="M47" s="12">
        <v>453</v>
      </c>
      <c r="N47" s="13">
        <v>0.16330209084354722</v>
      </c>
      <c r="O47" s="14">
        <v>0.38189845474613682</v>
      </c>
    </row>
    <row r="48" spans="2:15" ht="14.4" thickBot="1">
      <c r="B48" s="51"/>
      <c r="C48" s="52" t="s">
        <v>4</v>
      </c>
      <c r="D48" s="16">
        <v>338</v>
      </c>
      <c r="E48" s="17">
        <v>0.15561694290976058</v>
      </c>
      <c r="F48" s="16">
        <v>150</v>
      </c>
      <c r="G48" s="17">
        <v>8.870490833826139E-2</v>
      </c>
      <c r="H48" s="18">
        <v>1.2533333333333334</v>
      </c>
      <c r="I48" s="16">
        <v>235</v>
      </c>
      <c r="J48" s="18">
        <v>0.43829787234042561</v>
      </c>
      <c r="K48" s="16">
        <v>573</v>
      </c>
      <c r="L48" s="17">
        <v>0.15549525101763909</v>
      </c>
      <c r="M48" s="16">
        <v>244</v>
      </c>
      <c r="N48" s="17">
        <v>8.7959625090122562E-2</v>
      </c>
      <c r="O48" s="18">
        <v>1.348360655737705</v>
      </c>
    </row>
    <row r="49" spans="2:15" ht="14.4" thickBot="1">
      <c r="B49" s="51"/>
      <c r="C49" s="53" t="s">
        <v>9</v>
      </c>
      <c r="D49" s="12">
        <v>318</v>
      </c>
      <c r="E49" s="13">
        <v>0.14640883977900551</v>
      </c>
      <c r="F49" s="12">
        <v>139</v>
      </c>
      <c r="G49" s="13">
        <v>8.2199881726788881E-2</v>
      </c>
      <c r="H49" s="14">
        <v>1.2877697841726619</v>
      </c>
      <c r="I49" s="12">
        <v>180</v>
      </c>
      <c r="J49" s="14">
        <v>0.76666666666666661</v>
      </c>
      <c r="K49" s="12">
        <v>498</v>
      </c>
      <c r="L49" s="13">
        <v>0.13514246947082767</v>
      </c>
      <c r="M49" s="12">
        <v>273</v>
      </c>
      <c r="N49" s="13">
        <v>9.8413842826243686E-2</v>
      </c>
      <c r="O49" s="14">
        <v>0.82417582417582413</v>
      </c>
    </row>
    <row r="50" spans="2:15" ht="14.4" thickBot="1">
      <c r="B50" s="51"/>
      <c r="C50" s="54" t="s">
        <v>11</v>
      </c>
      <c r="D50" s="16">
        <v>223</v>
      </c>
      <c r="E50" s="17">
        <v>0.10267034990791897</v>
      </c>
      <c r="F50" s="16">
        <v>127</v>
      </c>
      <c r="G50" s="17">
        <v>7.5103489059727968E-2</v>
      </c>
      <c r="H50" s="18">
        <v>0.75590551181102361</v>
      </c>
      <c r="I50" s="16">
        <v>114</v>
      </c>
      <c r="J50" s="18">
        <v>0.95614035087719307</v>
      </c>
      <c r="K50" s="16">
        <v>337</v>
      </c>
      <c r="L50" s="17">
        <v>9.1451831750339219E-2</v>
      </c>
      <c r="M50" s="16">
        <v>217</v>
      </c>
      <c r="N50" s="17">
        <v>7.8226387887527032E-2</v>
      </c>
      <c r="O50" s="18">
        <v>0.55299539170506917</v>
      </c>
    </row>
    <row r="51" spans="2:15" ht="14.4" thickBot="1">
      <c r="B51" s="51"/>
      <c r="C51" s="11" t="s">
        <v>54</v>
      </c>
      <c r="D51" s="12">
        <v>31</v>
      </c>
      <c r="E51" s="13">
        <v>1.427255985267035E-2</v>
      </c>
      <c r="F51" s="12">
        <v>37</v>
      </c>
      <c r="G51" s="13">
        <v>2.1880544056771142E-2</v>
      </c>
      <c r="H51" s="14">
        <v>-0.16216216216216217</v>
      </c>
      <c r="I51" s="12">
        <v>29</v>
      </c>
      <c r="J51" s="14">
        <v>6.8965517241379226E-2</v>
      </c>
      <c r="K51" s="12">
        <v>60</v>
      </c>
      <c r="L51" s="13">
        <v>1.6282225237449117E-2</v>
      </c>
      <c r="M51" s="12">
        <v>63</v>
      </c>
      <c r="N51" s="13">
        <v>2.2710886806056235E-2</v>
      </c>
      <c r="O51" s="14">
        <v>-4.7619047619047672E-2</v>
      </c>
    </row>
    <row r="52" spans="2:15" ht="14.4" thickBot="1">
      <c r="B52" s="51"/>
      <c r="C52" s="54" t="s">
        <v>12</v>
      </c>
      <c r="D52" s="16">
        <v>14</v>
      </c>
      <c r="E52" s="17">
        <v>6.4456721915285451E-3</v>
      </c>
      <c r="F52" s="16">
        <v>13</v>
      </c>
      <c r="G52" s="17">
        <v>7.68775872264932E-3</v>
      </c>
      <c r="H52" s="18">
        <v>7.6923076923076872E-2</v>
      </c>
      <c r="I52" s="16">
        <v>13</v>
      </c>
      <c r="J52" s="18">
        <v>7.6923076923076872E-2</v>
      </c>
      <c r="K52" s="16">
        <v>27</v>
      </c>
      <c r="L52" s="17">
        <v>7.3270013568521031E-3</v>
      </c>
      <c r="M52" s="16">
        <v>61</v>
      </c>
      <c r="N52" s="17">
        <v>2.198990627253064E-2</v>
      </c>
      <c r="O52" s="18">
        <v>-0.55737704918032782</v>
      </c>
    </row>
    <row r="53" spans="2:15" ht="14.4" thickBot="1">
      <c r="B53" s="55"/>
      <c r="C53" s="11" t="s">
        <v>29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4" thickBot="1">
      <c r="B54" s="19" t="s">
        <v>6</v>
      </c>
      <c r="C54" s="19" t="s">
        <v>30</v>
      </c>
      <c r="D54" s="20">
        <v>2168</v>
      </c>
      <c r="E54" s="21">
        <v>0.9981583793738491</v>
      </c>
      <c r="F54" s="20">
        <v>1690</v>
      </c>
      <c r="G54" s="21">
        <v>0.99940863394441148</v>
      </c>
      <c r="H54" s="22">
        <v>0.28284023668639047</v>
      </c>
      <c r="I54" s="20">
        <v>1511</v>
      </c>
      <c r="J54" s="21">
        <v>0.4348113831899405</v>
      </c>
      <c r="K54" s="20">
        <v>3679</v>
      </c>
      <c r="L54" s="21">
        <v>0.99837177747625505</v>
      </c>
      <c r="M54" s="20">
        <v>2773</v>
      </c>
      <c r="N54" s="21">
        <v>0.99963950973323712</v>
      </c>
      <c r="O54" s="22">
        <v>0.32672196177425161</v>
      </c>
    </row>
    <row r="55" spans="2:15" ht="14.4" thickBot="1">
      <c r="B55" s="19" t="s">
        <v>44</v>
      </c>
      <c r="C55" s="60" t="s">
        <v>30</v>
      </c>
      <c r="D55" s="20">
        <v>4</v>
      </c>
      <c r="E55" s="21">
        <v>1</v>
      </c>
      <c r="F55" s="20">
        <v>1</v>
      </c>
      <c r="G55" s="21">
        <v>1</v>
      </c>
      <c r="H55" s="22">
        <v>3</v>
      </c>
      <c r="I55" s="20">
        <v>2</v>
      </c>
      <c r="J55" s="21">
        <v>1</v>
      </c>
      <c r="K55" s="20">
        <v>6</v>
      </c>
      <c r="L55" s="21">
        <v>1</v>
      </c>
      <c r="M55" s="20">
        <v>1</v>
      </c>
      <c r="N55" s="21">
        <v>1</v>
      </c>
      <c r="O55" s="22">
        <v>5</v>
      </c>
    </row>
    <row r="56" spans="2:15" ht="14.4" thickBot="1">
      <c r="B56" s="133" t="s">
        <v>30</v>
      </c>
      <c r="C56" s="134" t="s">
        <v>30</v>
      </c>
      <c r="D56" s="23">
        <v>2172</v>
      </c>
      <c r="E56" s="24">
        <v>1</v>
      </c>
      <c r="F56" s="23">
        <v>1691</v>
      </c>
      <c r="G56" s="24">
        <v>1</v>
      </c>
      <c r="H56" s="25">
        <v>0.28444707273802483</v>
      </c>
      <c r="I56" s="23">
        <v>1513</v>
      </c>
      <c r="J56" s="25">
        <v>0.43555849306014549</v>
      </c>
      <c r="K56" s="23">
        <v>3685</v>
      </c>
      <c r="L56" s="24">
        <v>1</v>
      </c>
      <c r="M56" s="23">
        <v>2774</v>
      </c>
      <c r="N56" s="24">
        <v>1</v>
      </c>
      <c r="O56" s="25">
        <v>0.32840663302090833</v>
      </c>
    </row>
    <row r="57" spans="2:15">
      <c r="B57" s="57" t="s">
        <v>39</v>
      </c>
      <c r="C57" s="28"/>
      <c r="D57" s="28"/>
      <c r="E57" s="28"/>
      <c r="F57" s="28"/>
      <c r="G57" s="28"/>
      <c r="H57" s="28"/>
      <c r="I57" s="28"/>
      <c r="J57" s="28"/>
    </row>
    <row r="58" spans="2:15">
      <c r="B58" s="28"/>
      <c r="C58" s="28"/>
      <c r="D58" s="28"/>
      <c r="E58" s="28"/>
      <c r="F58" s="28"/>
      <c r="G58" s="28"/>
      <c r="H58" s="28"/>
      <c r="I58" s="73"/>
      <c r="J58" s="28"/>
    </row>
    <row r="59" spans="2:15">
      <c r="B59" s="113" t="s">
        <v>42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</row>
    <row r="60" spans="2:15" ht="15" customHeight="1" thickBot="1">
      <c r="B60" s="132" t="s">
        <v>43</v>
      </c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</row>
    <row r="61" spans="2:15">
      <c r="B61" s="127" t="s">
        <v>21</v>
      </c>
      <c r="C61" s="129" t="s">
        <v>1</v>
      </c>
      <c r="D61" s="131" t="s">
        <v>94</v>
      </c>
      <c r="E61" s="104"/>
      <c r="F61" s="104"/>
      <c r="G61" s="104"/>
      <c r="H61" s="103"/>
      <c r="I61" s="102" t="s">
        <v>73</v>
      </c>
      <c r="J61" s="103"/>
      <c r="K61" s="102" t="s">
        <v>91</v>
      </c>
      <c r="L61" s="104"/>
      <c r="M61" s="104"/>
      <c r="N61" s="104"/>
      <c r="O61" s="105"/>
    </row>
    <row r="62" spans="2:15" ht="14.4" thickBot="1">
      <c r="B62" s="128"/>
      <c r="C62" s="130"/>
      <c r="D62" s="115" t="s">
        <v>96</v>
      </c>
      <c r="E62" s="107"/>
      <c r="F62" s="107"/>
      <c r="G62" s="107"/>
      <c r="H62" s="116"/>
      <c r="I62" s="106" t="s">
        <v>74</v>
      </c>
      <c r="J62" s="116"/>
      <c r="K62" s="106" t="s">
        <v>92</v>
      </c>
      <c r="L62" s="107"/>
      <c r="M62" s="107"/>
      <c r="N62" s="107"/>
      <c r="O62" s="108"/>
    </row>
    <row r="63" spans="2:15" ht="15" customHeight="1">
      <c r="B63" s="128"/>
      <c r="C63" s="130"/>
      <c r="D63" s="109">
        <v>2026</v>
      </c>
      <c r="E63" s="110"/>
      <c r="F63" s="109">
        <v>2025</v>
      </c>
      <c r="G63" s="110"/>
      <c r="H63" s="98" t="s">
        <v>22</v>
      </c>
      <c r="I63" s="100">
        <v>2026</v>
      </c>
      <c r="J63" s="100" t="s">
        <v>97</v>
      </c>
      <c r="K63" s="109">
        <v>2026</v>
      </c>
      <c r="L63" s="110"/>
      <c r="M63" s="109">
        <v>2025</v>
      </c>
      <c r="N63" s="110"/>
      <c r="O63" s="98" t="s">
        <v>22</v>
      </c>
    </row>
    <row r="64" spans="2:15" ht="14.4" customHeight="1" thickBot="1">
      <c r="B64" s="121" t="s">
        <v>21</v>
      </c>
      <c r="C64" s="123" t="s">
        <v>24</v>
      </c>
      <c r="D64" s="111"/>
      <c r="E64" s="112"/>
      <c r="F64" s="111"/>
      <c r="G64" s="112"/>
      <c r="H64" s="99"/>
      <c r="I64" s="101"/>
      <c r="J64" s="101"/>
      <c r="K64" s="111"/>
      <c r="L64" s="112"/>
      <c r="M64" s="111"/>
      <c r="N64" s="112"/>
      <c r="O64" s="99"/>
    </row>
    <row r="65" spans="2:15" ht="15" customHeight="1">
      <c r="B65" s="121"/>
      <c r="C65" s="123"/>
      <c r="D65" s="4" t="s">
        <v>25</v>
      </c>
      <c r="E65" s="5" t="s">
        <v>2</v>
      </c>
      <c r="F65" s="4" t="s">
        <v>25</v>
      </c>
      <c r="G65" s="5" t="s">
        <v>2</v>
      </c>
      <c r="H65" s="96" t="s">
        <v>26</v>
      </c>
      <c r="I65" s="6" t="s">
        <v>25</v>
      </c>
      <c r="J65" s="125" t="s">
        <v>132</v>
      </c>
      <c r="K65" s="4" t="s">
        <v>25</v>
      </c>
      <c r="L65" s="5" t="s">
        <v>2</v>
      </c>
      <c r="M65" s="4" t="s">
        <v>25</v>
      </c>
      <c r="N65" s="5" t="s">
        <v>2</v>
      </c>
      <c r="O65" s="96" t="s">
        <v>26</v>
      </c>
    </row>
    <row r="66" spans="2:15" ht="14.25" customHeight="1" thickBot="1">
      <c r="B66" s="122"/>
      <c r="C66" s="124"/>
      <c r="D66" s="7" t="s">
        <v>27</v>
      </c>
      <c r="E66" s="8" t="s">
        <v>28</v>
      </c>
      <c r="F66" s="7" t="s">
        <v>27</v>
      </c>
      <c r="G66" s="8" t="s">
        <v>28</v>
      </c>
      <c r="H66" s="97"/>
      <c r="I66" s="9" t="s">
        <v>27</v>
      </c>
      <c r="J66" s="126"/>
      <c r="K66" s="7" t="s">
        <v>27</v>
      </c>
      <c r="L66" s="8" t="s">
        <v>28</v>
      </c>
      <c r="M66" s="7" t="s">
        <v>27</v>
      </c>
      <c r="N66" s="8" t="s">
        <v>28</v>
      </c>
      <c r="O66" s="97"/>
    </row>
    <row r="67" spans="2:15" ht="14.4" thickBot="1">
      <c r="B67" s="50"/>
      <c r="C67" s="11" t="s">
        <v>12</v>
      </c>
      <c r="D67" s="12">
        <v>104</v>
      </c>
      <c r="E67" s="13">
        <v>0.5842696629213483</v>
      </c>
      <c r="F67" s="12">
        <v>91</v>
      </c>
      <c r="G67" s="13">
        <v>0.59090909090909094</v>
      </c>
      <c r="H67" s="14">
        <v>0.14285714285714279</v>
      </c>
      <c r="I67" s="12">
        <v>82</v>
      </c>
      <c r="J67" s="14">
        <v>0.26829268292682928</v>
      </c>
      <c r="K67" s="12">
        <v>186</v>
      </c>
      <c r="L67" s="13">
        <v>0.49336870026525198</v>
      </c>
      <c r="M67" s="12">
        <v>152</v>
      </c>
      <c r="N67" s="13">
        <v>0.48253968253968255</v>
      </c>
      <c r="O67" s="14">
        <v>0.22368421052631571</v>
      </c>
    </row>
    <row r="68" spans="2:15" ht="14.4" thickBot="1">
      <c r="B68" s="51"/>
      <c r="C68" s="15" t="s">
        <v>4</v>
      </c>
      <c r="D68" s="16">
        <v>23</v>
      </c>
      <c r="E68" s="17">
        <v>0.12921348314606743</v>
      </c>
      <c r="F68" s="16">
        <v>8</v>
      </c>
      <c r="G68" s="17">
        <v>5.1948051948051951E-2</v>
      </c>
      <c r="H68" s="18">
        <v>1.875</v>
      </c>
      <c r="I68" s="16">
        <v>33</v>
      </c>
      <c r="J68" s="18">
        <v>-0.30303030303030298</v>
      </c>
      <c r="K68" s="16">
        <v>56</v>
      </c>
      <c r="L68" s="17">
        <v>0.14854111405835543</v>
      </c>
      <c r="M68" s="16">
        <v>39</v>
      </c>
      <c r="N68" s="17">
        <v>0.12380952380952381</v>
      </c>
      <c r="O68" s="18">
        <v>0.4358974358974359</v>
      </c>
    </row>
    <row r="69" spans="2:15" ht="14.4" thickBot="1">
      <c r="B69" s="51"/>
      <c r="C69" s="11" t="s">
        <v>9</v>
      </c>
      <c r="D69" s="12">
        <v>19</v>
      </c>
      <c r="E69" s="13">
        <v>0.10674157303370786</v>
      </c>
      <c r="F69" s="12">
        <v>18</v>
      </c>
      <c r="G69" s="13">
        <v>0.11688311688311688</v>
      </c>
      <c r="H69" s="14">
        <v>5.555555555555558E-2</v>
      </c>
      <c r="I69" s="12"/>
      <c r="J69" s="14"/>
      <c r="K69" s="12">
        <v>55</v>
      </c>
      <c r="L69" s="13">
        <v>0.14588859416445624</v>
      </c>
      <c r="M69" s="12">
        <v>38</v>
      </c>
      <c r="N69" s="13">
        <v>0.12063492063492064</v>
      </c>
      <c r="O69" s="14">
        <v>0.44736842105263164</v>
      </c>
    </row>
    <row r="70" spans="2:15" ht="14.4" customHeight="1" thickBot="1">
      <c r="B70" s="51"/>
      <c r="C70" s="52" t="s">
        <v>37</v>
      </c>
      <c r="D70" s="16">
        <v>1</v>
      </c>
      <c r="E70" s="17">
        <v>5.6179775280898875E-3</v>
      </c>
      <c r="F70" s="16">
        <v>10</v>
      </c>
      <c r="G70" s="17">
        <v>6.4935064935064929E-2</v>
      </c>
      <c r="H70" s="18">
        <v>-0.9</v>
      </c>
      <c r="I70" s="16"/>
      <c r="J70" s="18"/>
      <c r="K70" s="16">
        <v>18</v>
      </c>
      <c r="L70" s="17">
        <v>4.7745358090185673E-2</v>
      </c>
      <c r="M70" s="16">
        <v>21</v>
      </c>
      <c r="N70" s="17">
        <v>6.6666666666666666E-2</v>
      </c>
      <c r="O70" s="18">
        <v>-0.1428571428571429</v>
      </c>
    </row>
    <row r="71" spans="2:15" ht="14.4" customHeight="1" thickBot="1">
      <c r="B71" s="51"/>
      <c r="C71" s="53" t="s">
        <v>89</v>
      </c>
      <c r="D71" s="12">
        <v>0</v>
      </c>
      <c r="E71" s="13">
        <v>0</v>
      </c>
      <c r="F71" s="12">
        <v>0</v>
      </c>
      <c r="G71" s="13">
        <v>0</v>
      </c>
      <c r="H71" s="14"/>
      <c r="I71" s="12">
        <v>17</v>
      </c>
      <c r="J71" s="14">
        <v>-1</v>
      </c>
      <c r="K71" s="12">
        <v>17</v>
      </c>
      <c r="L71" s="13">
        <v>4.5092838196286469E-2</v>
      </c>
      <c r="M71" s="12">
        <v>3</v>
      </c>
      <c r="N71" s="13">
        <v>9.5238095238095247E-3</v>
      </c>
      <c r="O71" s="14">
        <v>4.666666666666667</v>
      </c>
    </row>
    <row r="72" spans="2:15" ht="14.4" customHeight="1" thickBot="1">
      <c r="B72" s="51"/>
      <c r="C72" s="54" t="s">
        <v>11</v>
      </c>
      <c r="D72" s="16">
        <v>11</v>
      </c>
      <c r="E72" s="17">
        <v>6.1797752808988762E-2</v>
      </c>
      <c r="F72" s="16">
        <v>3</v>
      </c>
      <c r="G72" s="17">
        <v>1.948051948051948E-2</v>
      </c>
      <c r="H72" s="18">
        <v>2.6666666666666665</v>
      </c>
      <c r="I72" s="16">
        <v>2</v>
      </c>
      <c r="J72" s="18">
        <v>4.5</v>
      </c>
      <c r="K72" s="16">
        <v>13</v>
      </c>
      <c r="L72" s="17">
        <v>3.4482758620689655E-2</v>
      </c>
      <c r="M72" s="16">
        <v>10</v>
      </c>
      <c r="N72" s="17">
        <v>3.1746031746031744E-2</v>
      </c>
      <c r="O72" s="18">
        <v>0.30000000000000004</v>
      </c>
    </row>
    <row r="73" spans="2:15" ht="14.4" customHeight="1" thickBot="1">
      <c r="B73" s="51"/>
      <c r="C73" s="11" t="s">
        <v>3</v>
      </c>
      <c r="D73" s="12">
        <v>6</v>
      </c>
      <c r="E73" s="13">
        <v>3.3707865168539325E-2</v>
      </c>
      <c r="F73" s="12">
        <v>3</v>
      </c>
      <c r="G73" s="13">
        <v>1.948051948051948E-2</v>
      </c>
      <c r="H73" s="14">
        <v>1</v>
      </c>
      <c r="I73" s="12">
        <v>4</v>
      </c>
      <c r="J73" s="14">
        <v>0.5</v>
      </c>
      <c r="K73" s="12">
        <v>10</v>
      </c>
      <c r="L73" s="13">
        <v>2.6525198938992044E-2</v>
      </c>
      <c r="M73" s="12">
        <v>15</v>
      </c>
      <c r="N73" s="13">
        <v>4.7619047619047616E-2</v>
      </c>
      <c r="O73" s="14">
        <v>-0.33333333333333337</v>
      </c>
    </row>
    <row r="74" spans="2:15" ht="14.4" thickBot="1">
      <c r="B74" s="51"/>
      <c r="C74" s="54" t="s">
        <v>29</v>
      </c>
      <c r="D74" s="16">
        <v>14</v>
      </c>
      <c r="E74" s="17">
        <v>7.8651685393258425E-2</v>
      </c>
      <c r="F74" s="16">
        <v>21</v>
      </c>
      <c r="G74" s="17">
        <v>0.13636363636363635</v>
      </c>
      <c r="H74" s="18">
        <v>-0.33333333333333337</v>
      </c>
      <c r="I74" s="16">
        <v>8</v>
      </c>
      <c r="J74" s="18">
        <v>0.75</v>
      </c>
      <c r="K74" s="16">
        <v>22</v>
      </c>
      <c r="L74" s="17">
        <v>5.8355437665782495E-2</v>
      </c>
      <c r="M74" s="16">
        <v>37</v>
      </c>
      <c r="N74" s="17">
        <v>0.11746031746031746</v>
      </c>
      <c r="O74" s="18">
        <v>-0.40540540540540537</v>
      </c>
    </row>
    <row r="75" spans="2:15" ht="15" customHeight="1" thickBot="1">
      <c r="B75" s="19" t="s">
        <v>5</v>
      </c>
      <c r="C75" s="19" t="s">
        <v>30</v>
      </c>
      <c r="D75" s="20">
        <v>178</v>
      </c>
      <c r="E75" s="21">
        <v>1</v>
      </c>
      <c r="F75" s="20">
        <v>154</v>
      </c>
      <c r="G75" s="21">
        <v>0.99999999999999967</v>
      </c>
      <c r="H75" s="22">
        <v>0.1558441558441559</v>
      </c>
      <c r="I75" s="20">
        <v>146</v>
      </c>
      <c r="J75" s="21">
        <v>2.9652623798965259</v>
      </c>
      <c r="K75" s="20">
        <v>377</v>
      </c>
      <c r="L75" s="21">
        <v>1.0000000000000002</v>
      </c>
      <c r="M75" s="20">
        <v>315</v>
      </c>
      <c r="N75" s="21">
        <v>0.99999999999999978</v>
      </c>
      <c r="O75" s="22">
        <v>0.19682539682539679</v>
      </c>
    </row>
    <row r="76" spans="2:15" ht="14.4" thickBot="1">
      <c r="B76" s="50"/>
      <c r="C76" s="11" t="s">
        <v>10</v>
      </c>
      <c r="D76" s="12">
        <v>142</v>
      </c>
      <c r="E76" s="13">
        <v>0.33100233100233101</v>
      </c>
      <c r="F76" s="12">
        <v>84</v>
      </c>
      <c r="G76" s="13">
        <v>0.25609756097560976</v>
      </c>
      <c r="H76" s="14">
        <v>0.69047619047619047</v>
      </c>
      <c r="I76" s="12">
        <v>48</v>
      </c>
      <c r="J76" s="14">
        <v>1.9583333333333335</v>
      </c>
      <c r="K76" s="12">
        <v>190</v>
      </c>
      <c r="L76" s="13">
        <v>0.2560646900269542</v>
      </c>
      <c r="M76" s="12">
        <v>162</v>
      </c>
      <c r="N76" s="13">
        <v>0.24471299093655588</v>
      </c>
      <c r="O76" s="14">
        <v>0.17283950617283961</v>
      </c>
    </row>
    <row r="77" spans="2:15" ht="15" customHeight="1" thickBot="1">
      <c r="B77" s="51"/>
      <c r="C77" s="15" t="s">
        <v>8</v>
      </c>
      <c r="D77" s="16">
        <v>44</v>
      </c>
      <c r="E77" s="17">
        <v>0.10256410256410256</v>
      </c>
      <c r="F77" s="16">
        <v>65</v>
      </c>
      <c r="G77" s="17">
        <v>0.19817073170731708</v>
      </c>
      <c r="H77" s="18">
        <v>-0.32307692307692304</v>
      </c>
      <c r="I77" s="16">
        <v>78</v>
      </c>
      <c r="J77" s="18">
        <v>-0.4358974358974359</v>
      </c>
      <c r="K77" s="16">
        <v>122</v>
      </c>
      <c r="L77" s="17">
        <v>0.16442048517520216</v>
      </c>
      <c r="M77" s="16">
        <v>107</v>
      </c>
      <c r="N77" s="17">
        <v>0.16163141993957703</v>
      </c>
      <c r="O77" s="18">
        <v>0.14018691588785037</v>
      </c>
    </row>
    <row r="78" spans="2:15" ht="14.4" thickBot="1">
      <c r="B78" s="51"/>
      <c r="C78" s="11" t="s">
        <v>3</v>
      </c>
      <c r="D78" s="12">
        <v>73</v>
      </c>
      <c r="E78" s="13">
        <v>0.17016317016317017</v>
      </c>
      <c r="F78" s="12">
        <v>34</v>
      </c>
      <c r="G78" s="13">
        <v>0.10365853658536585</v>
      </c>
      <c r="H78" s="14">
        <v>1.1470588235294117</v>
      </c>
      <c r="I78" s="12">
        <v>42</v>
      </c>
      <c r="J78" s="14">
        <v>0.73809523809523814</v>
      </c>
      <c r="K78" s="12">
        <v>115</v>
      </c>
      <c r="L78" s="13">
        <v>0.15498652291105122</v>
      </c>
      <c r="M78" s="12">
        <v>66</v>
      </c>
      <c r="N78" s="13">
        <v>9.9697885196374625E-2</v>
      </c>
      <c r="O78" s="14">
        <v>0.74242424242424243</v>
      </c>
    </row>
    <row r="79" spans="2:15" ht="15" customHeight="1" thickBot="1">
      <c r="B79" s="51"/>
      <c r="C79" s="52" t="s">
        <v>4</v>
      </c>
      <c r="D79" s="16">
        <v>59</v>
      </c>
      <c r="E79" s="17">
        <v>0.13752913752913754</v>
      </c>
      <c r="F79" s="16">
        <v>69</v>
      </c>
      <c r="G79" s="17">
        <v>0.21036585365853658</v>
      </c>
      <c r="H79" s="18">
        <v>-0.14492753623188404</v>
      </c>
      <c r="I79" s="16">
        <v>49</v>
      </c>
      <c r="J79" s="18">
        <v>0.20408163265306123</v>
      </c>
      <c r="K79" s="16">
        <v>108</v>
      </c>
      <c r="L79" s="17">
        <v>0.14555256064690028</v>
      </c>
      <c r="M79" s="16">
        <v>124</v>
      </c>
      <c r="N79" s="17">
        <v>0.18731117824773413</v>
      </c>
      <c r="O79" s="18">
        <v>-0.12903225806451613</v>
      </c>
    </row>
    <row r="80" spans="2:15" ht="14.4" thickBot="1">
      <c r="B80" s="51"/>
      <c r="C80" s="53" t="s">
        <v>9</v>
      </c>
      <c r="D80" s="12">
        <v>66</v>
      </c>
      <c r="E80" s="13">
        <v>0.15384615384615385</v>
      </c>
      <c r="F80" s="12">
        <v>52</v>
      </c>
      <c r="G80" s="13">
        <v>0.15853658536585366</v>
      </c>
      <c r="H80" s="14">
        <v>0.26923076923076916</v>
      </c>
      <c r="I80" s="12">
        <v>39</v>
      </c>
      <c r="J80" s="14">
        <v>0.69230769230769229</v>
      </c>
      <c r="K80" s="12">
        <v>105</v>
      </c>
      <c r="L80" s="13">
        <v>0.14150943396226415</v>
      </c>
      <c r="M80" s="12">
        <v>116</v>
      </c>
      <c r="N80" s="13">
        <v>0.17522658610271905</v>
      </c>
      <c r="O80" s="14">
        <v>-9.4827586206896575E-2</v>
      </c>
    </row>
    <row r="81" spans="2:15" ht="15" customHeight="1" thickBot="1">
      <c r="B81" s="51"/>
      <c r="C81" s="54" t="s">
        <v>11</v>
      </c>
      <c r="D81" s="16">
        <v>38</v>
      </c>
      <c r="E81" s="17">
        <v>8.8578088578088576E-2</v>
      </c>
      <c r="F81" s="16">
        <v>12</v>
      </c>
      <c r="G81" s="17">
        <v>3.6585365853658534E-2</v>
      </c>
      <c r="H81" s="18">
        <v>2.1666666666666665</v>
      </c>
      <c r="I81" s="16">
        <v>47</v>
      </c>
      <c r="J81" s="18">
        <v>-0.19148936170212771</v>
      </c>
      <c r="K81" s="16">
        <v>85</v>
      </c>
      <c r="L81" s="17">
        <v>0.11455525606469003</v>
      </c>
      <c r="M81" s="16">
        <v>42</v>
      </c>
      <c r="N81" s="17">
        <v>6.3444108761329304E-2</v>
      </c>
      <c r="O81" s="18">
        <v>1.0238095238095237</v>
      </c>
    </row>
    <row r="82" spans="2:15" ht="15" customHeight="1" thickBot="1">
      <c r="B82" s="51"/>
      <c r="C82" s="11" t="s">
        <v>12</v>
      </c>
      <c r="D82" s="12">
        <v>5</v>
      </c>
      <c r="E82" s="13">
        <v>1.1655011655011656E-2</v>
      </c>
      <c r="F82" s="12">
        <v>11</v>
      </c>
      <c r="G82" s="13">
        <v>3.3536585365853661E-2</v>
      </c>
      <c r="H82" s="14">
        <v>-0.54545454545454541</v>
      </c>
      <c r="I82" s="12">
        <v>9</v>
      </c>
      <c r="J82" s="14">
        <v>-0.44444444444444442</v>
      </c>
      <c r="K82" s="12">
        <v>14</v>
      </c>
      <c r="L82" s="13">
        <v>1.8867924528301886E-2</v>
      </c>
      <c r="M82" s="12">
        <v>39</v>
      </c>
      <c r="N82" s="13">
        <v>5.8912386706948643E-2</v>
      </c>
      <c r="O82" s="14">
        <v>-0.64102564102564097</v>
      </c>
    </row>
    <row r="83" spans="2:15" ht="15" customHeight="1" thickBot="1">
      <c r="B83" s="51"/>
      <c r="C83" s="54" t="s">
        <v>29</v>
      </c>
      <c r="D83" s="16">
        <v>2</v>
      </c>
      <c r="E83" s="17">
        <v>4.662004662004662E-3</v>
      </c>
      <c r="F83" s="16">
        <v>1</v>
      </c>
      <c r="G83" s="17">
        <v>3.0487804878048782E-3</v>
      </c>
      <c r="H83" s="18">
        <v>1</v>
      </c>
      <c r="I83" s="16">
        <v>1</v>
      </c>
      <c r="J83" s="18">
        <v>1</v>
      </c>
      <c r="K83" s="16">
        <v>3</v>
      </c>
      <c r="L83" s="17">
        <v>4.0431266846361188E-3</v>
      </c>
      <c r="M83" s="16">
        <v>6</v>
      </c>
      <c r="N83" s="17">
        <v>9.0634441087613302E-3</v>
      </c>
      <c r="O83" s="18">
        <v>-0.5</v>
      </c>
    </row>
    <row r="84" spans="2:15" ht="15" customHeight="1" thickBot="1">
      <c r="B84" s="19" t="s">
        <v>6</v>
      </c>
      <c r="C84" s="19" t="s">
        <v>30</v>
      </c>
      <c r="D84" s="20">
        <v>429</v>
      </c>
      <c r="E84" s="21">
        <v>1</v>
      </c>
      <c r="F84" s="20">
        <v>328</v>
      </c>
      <c r="G84" s="21">
        <v>1</v>
      </c>
      <c r="H84" s="22">
        <v>0.30792682926829262</v>
      </c>
      <c r="I84" s="20">
        <v>313</v>
      </c>
      <c r="J84" s="21">
        <v>0.37060702875399354</v>
      </c>
      <c r="K84" s="20">
        <v>742</v>
      </c>
      <c r="L84" s="21">
        <v>1</v>
      </c>
      <c r="M84" s="20">
        <v>662</v>
      </c>
      <c r="N84" s="21">
        <v>1</v>
      </c>
      <c r="O84" s="22">
        <v>0.12084592145015116</v>
      </c>
    </row>
    <row r="85" spans="2:15" ht="14.4" thickBot="1">
      <c r="B85" s="19" t="s">
        <v>44</v>
      </c>
      <c r="C85" s="19" t="s">
        <v>30</v>
      </c>
      <c r="D85" s="20">
        <v>1</v>
      </c>
      <c r="E85" s="21">
        <v>1</v>
      </c>
      <c r="F85" s="20">
        <v>0</v>
      </c>
      <c r="G85" s="21">
        <v>1</v>
      </c>
      <c r="H85" s="22"/>
      <c r="I85" s="20">
        <v>4</v>
      </c>
      <c r="J85" s="21">
        <v>-0.75</v>
      </c>
      <c r="K85" s="20">
        <v>5</v>
      </c>
      <c r="L85" s="21">
        <v>1</v>
      </c>
      <c r="M85" s="20" t="e">
        <v>#REF!</v>
      </c>
      <c r="N85" s="21">
        <v>1</v>
      </c>
      <c r="O85" s="22"/>
    </row>
    <row r="86" spans="2:15" ht="15" customHeight="1" thickBot="1">
      <c r="B86" s="117"/>
      <c r="C86" s="118" t="s">
        <v>30</v>
      </c>
      <c r="D86" s="23">
        <v>608</v>
      </c>
      <c r="E86" s="24">
        <v>1</v>
      </c>
      <c r="F86" s="23">
        <v>482</v>
      </c>
      <c r="G86" s="24">
        <v>1</v>
      </c>
      <c r="H86" s="25">
        <v>0.2614107883817427</v>
      </c>
      <c r="I86" s="23">
        <v>516</v>
      </c>
      <c r="J86" s="25">
        <v>0.17829457364341095</v>
      </c>
      <c r="K86" s="23">
        <v>1124</v>
      </c>
      <c r="L86" s="24">
        <v>1</v>
      </c>
      <c r="M86" s="23">
        <v>977</v>
      </c>
      <c r="N86" s="24">
        <v>1</v>
      </c>
      <c r="O86" s="25">
        <v>0.15046059365404307</v>
      </c>
    </row>
    <row r="87" spans="2:15">
      <c r="B87" s="57" t="s">
        <v>39</v>
      </c>
      <c r="C87" s="28"/>
      <c r="D87" s="28"/>
      <c r="E87" s="28"/>
      <c r="F87" s="28"/>
      <c r="G87" s="28"/>
      <c r="H87" s="28"/>
      <c r="I87" s="73"/>
      <c r="J87" s="28"/>
    </row>
    <row r="89" spans="2:15">
      <c r="I89" s="72"/>
    </row>
  </sheetData>
  <mergeCells count="73">
    <mergeCell ref="B2:O2"/>
    <mergeCell ref="B3:O3"/>
    <mergeCell ref="B34:O34"/>
    <mergeCell ref="B35:O35"/>
    <mergeCell ref="B59:O59"/>
    <mergeCell ref="B86:C86"/>
    <mergeCell ref="B64:B66"/>
    <mergeCell ref="C64:C66"/>
    <mergeCell ref="H65:H66"/>
    <mergeCell ref="J65:J66"/>
    <mergeCell ref="F63:G64"/>
    <mergeCell ref="H63:H64"/>
    <mergeCell ref="I63:I64"/>
    <mergeCell ref="J63:J64"/>
    <mergeCell ref="D63:E64"/>
    <mergeCell ref="D6:E7"/>
    <mergeCell ref="H8:H9"/>
    <mergeCell ref="J8:J9"/>
    <mergeCell ref="I5:J5"/>
    <mergeCell ref="F6:G7"/>
    <mergeCell ref="D5:H5"/>
    <mergeCell ref="B30:C30"/>
    <mergeCell ref="I6:I7"/>
    <mergeCell ref="J6:J7"/>
    <mergeCell ref="C7:C9"/>
    <mergeCell ref="B61:B63"/>
    <mergeCell ref="C61:C63"/>
    <mergeCell ref="D61:H61"/>
    <mergeCell ref="I61:J61"/>
    <mergeCell ref="D62:H62"/>
    <mergeCell ref="I62:J62"/>
    <mergeCell ref="H40:H41"/>
    <mergeCell ref="J40:J41"/>
    <mergeCell ref="B56:C56"/>
    <mergeCell ref="D38:E39"/>
    <mergeCell ref="F38:G39"/>
    <mergeCell ref="B36:B38"/>
    <mergeCell ref="C36:C38"/>
    <mergeCell ref="D36:H36"/>
    <mergeCell ref="I36:J36"/>
    <mergeCell ref="D37:H37"/>
    <mergeCell ref="I37:J37"/>
    <mergeCell ref="B39:B41"/>
    <mergeCell ref="C39:C41"/>
    <mergeCell ref="B4:B6"/>
    <mergeCell ref="C4:C6"/>
    <mergeCell ref="H6:H7"/>
    <mergeCell ref="D4:H4"/>
    <mergeCell ref="I4:J4"/>
    <mergeCell ref="B7:B9"/>
    <mergeCell ref="H38:H39"/>
    <mergeCell ref="I38:I39"/>
    <mergeCell ref="J38:J39"/>
    <mergeCell ref="O8:O9"/>
    <mergeCell ref="K37:O37"/>
    <mergeCell ref="O40:O41"/>
    <mergeCell ref="K4:O4"/>
    <mergeCell ref="K5:O5"/>
    <mergeCell ref="K6:L7"/>
    <mergeCell ref="M6:N7"/>
    <mergeCell ref="O6:O7"/>
    <mergeCell ref="O65:O66"/>
    <mergeCell ref="K36:O36"/>
    <mergeCell ref="K38:L39"/>
    <mergeCell ref="M38:N39"/>
    <mergeCell ref="O38:O39"/>
    <mergeCell ref="O42:O43"/>
    <mergeCell ref="K61:O61"/>
    <mergeCell ref="K62:O62"/>
    <mergeCell ref="K63:L64"/>
    <mergeCell ref="M63:N64"/>
    <mergeCell ref="O63:O64"/>
    <mergeCell ref="B60:O60"/>
  </mergeCells>
  <phoneticPr fontId="4" type="noConversion"/>
  <conditionalFormatting sqref="D42:J43">
    <cfRule type="cellIs" dxfId="57" priority="40" operator="equal">
      <formula>0</formula>
    </cfRule>
  </conditionalFormatting>
  <conditionalFormatting sqref="D10:O17">
    <cfRule type="cellIs" dxfId="56" priority="6" operator="equal">
      <formula>0</formula>
    </cfRule>
  </conditionalFormatting>
  <conditionalFormatting sqref="D19:O27">
    <cfRule type="cellIs" dxfId="55" priority="8" operator="equal">
      <formula>0</formula>
    </cfRule>
  </conditionalFormatting>
  <conditionalFormatting sqref="D45:O53">
    <cfRule type="cellIs" dxfId="54" priority="5" operator="equal">
      <formula>0</formula>
    </cfRule>
  </conditionalFormatting>
  <conditionalFormatting sqref="D67:O74">
    <cfRule type="cellIs" dxfId="53" priority="3" operator="equal">
      <formula>0</formula>
    </cfRule>
  </conditionalFormatting>
  <conditionalFormatting sqref="D76:O83">
    <cfRule type="cellIs" dxfId="52" priority="2" operator="equal">
      <formula>0</formula>
    </cfRule>
  </conditionalFormatting>
  <conditionalFormatting sqref="H42:H55">
    <cfRule type="cellIs" dxfId="51" priority="27" operator="lessThan">
      <formula>0</formula>
    </cfRule>
  </conditionalFormatting>
  <conditionalFormatting sqref="H67:H85">
    <cfRule type="cellIs" dxfId="50" priority="9" operator="lessThan">
      <formula>0</formula>
    </cfRule>
  </conditionalFormatting>
  <conditionalFormatting sqref="J10:J17 H10:H29">
    <cfRule type="cellIs" dxfId="49" priority="49" operator="lessThan">
      <formula>0</formula>
    </cfRule>
  </conditionalFormatting>
  <conditionalFormatting sqref="J19:J27">
    <cfRule type="cellIs" dxfId="48" priority="54" operator="lessThan">
      <formula>0</formula>
    </cfRule>
  </conditionalFormatting>
  <conditionalFormatting sqref="J42:J43">
    <cfRule type="cellIs" dxfId="47" priority="44" operator="lessThan">
      <formula>0</formula>
    </cfRule>
  </conditionalFormatting>
  <conditionalFormatting sqref="J45:J53">
    <cfRule type="cellIs" dxfId="46" priority="33" operator="lessThan">
      <formula>0</formula>
    </cfRule>
  </conditionalFormatting>
  <conditionalFormatting sqref="J67:J74">
    <cfRule type="cellIs" dxfId="45" priority="21" operator="lessThan">
      <formula>0</formula>
    </cfRule>
  </conditionalFormatting>
  <conditionalFormatting sqref="J76:J83">
    <cfRule type="cellIs" dxfId="44" priority="15" operator="lessThan">
      <formula>0</formula>
    </cfRule>
  </conditionalFormatting>
  <conditionalFormatting sqref="O10:O29">
    <cfRule type="cellIs" dxfId="43" priority="7" operator="lessThan">
      <formula>0</formula>
    </cfRule>
  </conditionalFormatting>
  <conditionalFormatting sqref="O44:O55">
    <cfRule type="cellIs" dxfId="42" priority="4" operator="lessThan">
      <formula>0</formula>
    </cfRule>
  </conditionalFormatting>
  <conditionalFormatting sqref="O67:O85">
    <cfRule type="cellIs" dxfId="4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78"/>
  <sheetViews>
    <sheetView showGridLines="0" zoomScale="90" zoomScaleNormal="90" workbookViewId="0"/>
  </sheetViews>
  <sheetFormatPr defaultColWidth="9.109375" defaultRowHeight="13.8"/>
  <cols>
    <col min="1" max="1" width="1.109375" style="35" customWidth="1"/>
    <col min="2" max="2" width="15.44140625" style="35" bestFit="1" customWidth="1"/>
    <col min="3" max="3" width="18.6640625" style="35" customWidth="1"/>
    <col min="4" max="9" width="9" style="35" customWidth="1"/>
    <col min="10" max="10" width="11.88671875" style="35" customWidth="1"/>
    <col min="11" max="14" width="9.109375" style="35"/>
    <col min="15" max="15" width="11.44140625" style="35" customWidth="1"/>
    <col min="16" max="16384" width="9.109375" style="35"/>
  </cols>
  <sheetData>
    <row r="1" spans="2:15">
      <c r="B1" s="35" t="s">
        <v>7</v>
      </c>
      <c r="E1" s="36"/>
      <c r="O1" s="3">
        <v>46086</v>
      </c>
    </row>
    <row r="2" spans="2:15">
      <c r="B2" s="113" t="s">
        <v>19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2:15" ht="15" customHeight="1" thickBot="1">
      <c r="B3" s="132" t="s">
        <v>20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2:15" ht="14.4" customHeight="1">
      <c r="B4" s="127" t="s">
        <v>21</v>
      </c>
      <c r="C4" s="129" t="s">
        <v>1</v>
      </c>
      <c r="D4" s="131" t="s">
        <v>94</v>
      </c>
      <c r="E4" s="104"/>
      <c r="F4" s="104"/>
      <c r="G4" s="104"/>
      <c r="H4" s="103"/>
      <c r="I4" s="102" t="s">
        <v>73</v>
      </c>
      <c r="J4" s="103"/>
      <c r="K4" s="102" t="s">
        <v>91</v>
      </c>
      <c r="L4" s="104"/>
      <c r="M4" s="104"/>
      <c r="N4" s="104"/>
      <c r="O4" s="105"/>
    </row>
    <row r="5" spans="2:15" ht="14.4" customHeight="1" thickBot="1">
      <c r="B5" s="128"/>
      <c r="C5" s="130"/>
      <c r="D5" s="115" t="s">
        <v>96</v>
      </c>
      <c r="E5" s="107"/>
      <c r="F5" s="107"/>
      <c r="G5" s="107"/>
      <c r="H5" s="116"/>
      <c r="I5" s="106" t="s">
        <v>74</v>
      </c>
      <c r="J5" s="116"/>
      <c r="K5" s="106" t="s">
        <v>92</v>
      </c>
      <c r="L5" s="107"/>
      <c r="M5" s="107"/>
      <c r="N5" s="107"/>
      <c r="O5" s="108"/>
    </row>
    <row r="6" spans="2:15" ht="14.4" customHeight="1">
      <c r="B6" s="128"/>
      <c r="C6" s="130"/>
      <c r="D6" s="109">
        <v>2026</v>
      </c>
      <c r="E6" s="110"/>
      <c r="F6" s="109">
        <v>2025</v>
      </c>
      <c r="G6" s="110"/>
      <c r="H6" s="98" t="s">
        <v>22</v>
      </c>
      <c r="I6" s="100">
        <v>2026</v>
      </c>
      <c r="J6" s="100" t="s">
        <v>97</v>
      </c>
      <c r="K6" s="109">
        <v>2026</v>
      </c>
      <c r="L6" s="110"/>
      <c r="M6" s="109">
        <v>2025</v>
      </c>
      <c r="N6" s="110"/>
      <c r="O6" s="98" t="s">
        <v>22</v>
      </c>
    </row>
    <row r="7" spans="2:15" ht="15" customHeight="1" thickBot="1">
      <c r="B7" s="121" t="s">
        <v>21</v>
      </c>
      <c r="C7" s="123" t="s">
        <v>24</v>
      </c>
      <c r="D7" s="111"/>
      <c r="E7" s="112"/>
      <c r="F7" s="111"/>
      <c r="G7" s="112"/>
      <c r="H7" s="99"/>
      <c r="I7" s="101"/>
      <c r="J7" s="101"/>
      <c r="K7" s="111"/>
      <c r="L7" s="112"/>
      <c r="M7" s="111"/>
      <c r="N7" s="112"/>
      <c r="O7" s="99"/>
    </row>
    <row r="8" spans="2:15" ht="15" customHeight="1">
      <c r="B8" s="121"/>
      <c r="C8" s="123"/>
      <c r="D8" s="4" t="s">
        <v>25</v>
      </c>
      <c r="E8" s="5" t="s">
        <v>2</v>
      </c>
      <c r="F8" s="4" t="s">
        <v>25</v>
      </c>
      <c r="G8" s="5" t="s">
        <v>2</v>
      </c>
      <c r="H8" s="96" t="s">
        <v>26</v>
      </c>
      <c r="I8" s="6" t="s">
        <v>25</v>
      </c>
      <c r="J8" s="125" t="s">
        <v>132</v>
      </c>
      <c r="K8" s="4" t="s">
        <v>25</v>
      </c>
      <c r="L8" s="5" t="s">
        <v>2</v>
      </c>
      <c r="M8" s="4" t="s">
        <v>25</v>
      </c>
      <c r="N8" s="5" t="s">
        <v>2</v>
      </c>
      <c r="O8" s="96" t="s">
        <v>26</v>
      </c>
    </row>
    <row r="9" spans="2:15" ht="15" customHeight="1" thickBot="1">
      <c r="B9" s="122"/>
      <c r="C9" s="124"/>
      <c r="D9" s="7" t="s">
        <v>27</v>
      </c>
      <c r="E9" s="8" t="s">
        <v>28</v>
      </c>
      <c r="F9" s="7" t="s">
        <v>27</v>
      </c>
      <c r="G9" s="8" t="s">
        <v>28</v>
      </c>
      <c r="H9" s="97"/>
      <c r="I9" s="9" t="s">
        <v>27</v>
      </c>
      <c r="J9" s="126"/>
      <c r="K9" s="7" t="s">
        <v>27</v>
      </c>
      <c r="L9" s="8" t="s">
        <v>28</v>
      </c>
      <c r="M9" s="7" t="s">
        <v>27</v>
      </c>
      <c r="N9" s="8" t="s">
        <v>28</v>
      </c>
      <c r="O9" s="97"/>
    </row>
    <row r="10" spans="2:15" ht="14.4" thickBot="1">
      <c r="B10" s="50"/>
      <c r="C10" s="11" t="s">
        <v>9</v>
      </c>
      <c r="D10" s="12">
        <v>9</v>
      </c>
      <c r="E10" s="13">
        <v>0.3</v>
      </c>
      <c r="F10" s="12">
        <v>4</v>
      </c>
      <c r="G10" s="13">
        <v>0.12121212121212122</v>
      </c>
      <c r="H10" s="14">
        <v>1.25</v>
      </c>
      <c r="I10" s="12">
        <v>26</v>
      </c>
      <c r="J10" s="14">
        <v>-0.65384615384615385</v>
      </c>
      <c r="K10" s="12">
        <v>35</v>
      </c>
      <c r="L10" s="13">
        <v>0.35714285714285715</v>
      </c>
      <c r="M10" s="12">
        <v>17</v>
      </c>
      <c r="N10" s="13">
        <v>0.2361111111111111</v>
      </c>
      <c r="O10" s="14">
        <v>1.0588235294117645</v>
      </c>
    </row>
    <row r="11" spans="2:15" ht="14.4" thickBot="1">
      <c r="B11" s="51"/>
      <c r="C11" s="15" t="s">
        <v>12</v>
      </c>
      <c r="D11" s="16">
        <v>1</v>
      </c>
      <c r="E11" s="17">
        <v>3.3333333333333333E-2</v>
      </c>
      <c r="F11" s="16">
        <v>9</v>
      </c>
      <c r="G11" s="17">
        <v>0.27272727272727271</v>
      </c>
      <c r="H11" s="18">
        <v>-0.88888888888888884</v>
      </c>
      <c r="I11" s="16">
        <v>16</v>
      </c>
      <c r="J11" s="18">
        <v>-0.9375</v>
      </c>
      <c r="K11" s="16">
        <v>17</v>
      </c>
      <c r="L11" s="17">
        <v>0.17346938775510204</v>
      </c>
      <c r="M11" s="16">
        <v>15</v>
      </c>
      <c r="N11" s="17">
        <v>0.20833333333333334</v>
      </c>
      <c r="O11" s="18">
        <v>0.1333333333333333</v>
      </c>
    </row>
    <row r="12" spans="2:15" ht="14.4" thickBot="1">
      <c r="B12" s="51"/>
      <c r="C12" s="11" t="s">
        <v>89</v>
      </c>
      <c r="D12" s="12">
        <v>0</v>
      </c>
      <c r="E12" s="13">
        <v>0</v>
      </c>
      <c r="F12" s="12">
        <v>0</v>
      </c>
      <c r="G12" s="13">
        <v>0</v>
      </c>
      <c r="H12" s="14"/>
      <c r="I12" s="12">
        <v>17</v>
      </c>
      <c r="J12" s="14">
        <v>-1</v>
      </c>
      <c r="K12" s="12">
        <v>17</v>
      </c>
      <c r="L12" s="13">
        <v>0.17346938775510204</v>
      </c>
      <c r="M12" s="12">
        <v>3</v>
      </c>
      <c r="N12" s="13">
        <v>4.1666666666666664E-2</v>
      </c>
      <c r="O12" s="14">
        <v>4.666666666666667</v>
      </c>
    </row>
    <row r="13" spans="2:15" ht="14.4" thickBot="1">
      <c r="B13" s="51"/>
      <c r="C13" s="52" t="s">
        <v>11</v>
      </c>
      <c r="D13" s="16">
        <v>9</v>
      </c>
      <c r="E13" s="17">
        <v>0.3</v>
      </c>
      <c r="F13" s="16">
        <v>0</v>
      </c>
      <c r="G13" s="17">
        <v>0</v>
      </c>
      <c r="H13" s="18"/>
      <c r="I13" s="16">
        <v>0</v>
      </c>
      <c r="J13" s="18"/>
      <c r="K13" s="16">
        <v>9</v>
      </c>
      <c r="L13" s="17">
        <v>9.1836734693877556E-2</v>
      </c>
      <c r="M13" s="16">
        <v>1</v>
      </c>
      <c r="N13" s="17">
        <v>1.3888888888888888E-2</v>
      </c>
      <c r="O13" s="18">
        <v>8</v>
      </c>
    </row>
    <row r="14" spans="2:15" ht="14.4" thickBot="1">
      <c r="B14" s="51"/>
      <c r="C14" s="53" t="s">
        <v>17</v>
      </c>
      <c r="D14" s="12">
        <v>5</v>
      </c>
      <c r="E14" s="13">
        <v>0.16666666666666666</v>
      </c>
      <c r="F14" s="12">
        <v>1</v>
      </c>
      <c r="G14" s="13">
        <v>3.0303030303030304E-2</v>
      </c>
      <c r="H14" s="14">
        <v>4</v>
      </c>
      <c r="I14" s="12">
        <v>0</v>
      </c>
      <c r="J14" s="14"/>
      <c r="K14" s="12">
        <v>5</v>
      </c>
      <c r="L14" s="13">
        <v>5.1020408163265307E-2</v>
      </c>
      <c r="M14" s="12">
        <v>2</v>
      </c>
      <c r="N14" s="13">
        <v>2.7777777777777776E-2</v>
      </c>
      <c r="O14" s="14">
        <v>1.5</v>
      </c>
    </row>
    <row r="15" spans="2:15" ht="14.4" thickBot="1">
      <c r="B15" s="51"/>
      <c r="C15" s="54" t="s">
        <v>60</v>
      </c>
      <c r="D15" s="16">
        <v>4</v>
      </c>
      <c r="E15" s="17">
        <v>0.13333333333333333</v>
      </c>
      <c r="F15" s="16">
        <v>6</v>
      </c>
      <c r="G15" s="17">
        <v>0.18181818181818182</v>
      </c>
      <c r="H15" s="18">
        <v>-0.33333333333333337</v>
      </c>
      <c r="I15" s="16">
        <v>1</v>
      </c>
      <c r="J15" s="18">
        <v>3</v>
      </c>
      <c r="K15" s="16">
        <v>5</v>
      </c>
      <c r="L15" s="17">
        <v>5.1020408163265307E-2</v>
      </c>
      <c r="M15" s="16">
        <v>10</v>
      </c>
      <c r="N15" s="17">
        <v>0.1388888888888889</v>
      </c>
      <c r="O15" s="18">
        <v>-0.5</v>
      </c>
    </row>
    <row r="16" spans="2:15" ht="14.4" thickBot="1">
      <c r="B16" s="51"/>
      <c r="C16" s="11" t="s">
        <v>4</v>
      </c>
      <c r="D16" s="12">
        <v>0</v>
      </c>
      <c r="E16" s="13">
        <v>0</v>
      </c>
      <c r="F16" s="12">
        <v>0</v>
      </c>
      <c r="G16" s="13">
        <v>0</v>
      </c>
      <c r="H16" s="14"/>
      <c r="I16" s="12">
        <v>4</v>
      </c>
      <c r="J16" s="14">
        <v>-1</v>
      </c>
      <c r="K16" s="12">
        <v>4</v>
      </c>
      <c r="L16" s="13">
        <v>4.0816326530612242E-2</v>
      </c>
      <c r="M16" s="12">
        <v>2</v>
      </c>
      <c r="N16" s="13">
        <v>2.7777777777777776E-2</v>
      </c>
      <c r="O16" s="14">
        <v>1</v>
      </c>
    </row>
    <row r="17" spans="2:15" ht="14.4" thickBot="1">
      <c r="B17" s="51"/>
      <c r="C17" s="54" t="s">
        <v>29</v>
      </c>
      <c r="D17" s="16">
        <v>2</v>
      </c>
      <c r="E17" s="17">
        <v>6.6666666666666666E-2</v>
      </c>
      <c r="F17" s="16">
        <v>13</v>
      </c>
      <c r="G17" s="17">
        <v>0.39393939393939392</v>
      </c>
      <c r="H17" s="18">
        <v>-0.84615384615384615</v>
      </c>
      <c r="I17" s="16">
        <v>4</v>
      </c>
      <c r="J17" s="18">
        <v>5.8823529411764705E-2</v>
      </c>
      <c r="K17" s="16">
        <v>6</v>
      </c>
      <c r="L17" s="17">
        <v>6.1224489795918366E-2</v>
      </c>
      <c r="M17" s="16">
        <v>22</v>
      </c>
      <c r="N17" s="17">
        <v>0.30555555555555558</v>
      </c>
      <c r="O17" s="18">
        <v>-0.72727272727272729</v>
      </c>
    </row>
    <row r="18" spans="2:15" ht="14.4" thickBot="1">
      <c r="B18" s="19" t="s">
        <v>33</v>
      </c>
      <c r="C18" s="19" t="s">
        <v>30</v>
      </c>
      <c r="D18" s="20">
        <v>68</v>
      </c>
      <c r="E18" s="21">
        <v>1</v>
      </c>
      <c r="F18" s="20">
        <v>39</v>
      </c>
      <c r="G18" s="21">
        <v>1</v>
      </c>
      <c r="H18" s="22">
        <v>0.74358974358974361</v>
      </c>
      <c r="I18" s="20">
        <v>182</v>
      </c>
      <c r="J18" s="21">
        <v>-0.62637362637362637</v>
      </c>
      <c r="K18" s="20">
        <v>72</v>
      </c>
      <c r="L18" s="21">
        <v>1</v>
      </c>
      <c r="M18" s="20">
        <v>81</v>
      </c>
      <c r="N18" s="21">
        <v>1</v>
      </c>
      <c r="O18" s="22">
        <v>-0.11111111111111116</v>
      </c>
    </row>
    <row r="19" spans="2:15" ht="14.4" thickBot="1">
      <c r="B19" s="50"/>
      <c r="C19" s="11" t="s">
        <v>10</v>
      </c>
      <c r="D19" s="12">
        <v>581</v>
      </c>
      <c r="E19" s="13">
        <v>0.21165755919854282</v>
      </c>
      <c r="F19" s="12">
        <v>563</v>
      </c>
      <c r="G19" s="13">
        <v>0.26320710612435716</v>
      </c>
      <c r="H19" s="14">
        <v>3.1971580817051537E-2</v>
      </c>
      <c r="I19" s="12">
        <v>397</v>
      </c>
      <c r="J19" s="14">
        <v>0.46347607052896733</v>
      </c>
      <c r="K19" s="12">
        <v>978</v>
      </c>
      <c r="L19" s="13">
        <v>0.20808510638297872</v>
      </c>
      <c r="M19" s="12">
        <v>874</v>
      </c>
      <c r="N19" s="13">
        <v>0.23762914627514953</v>
      </c>
      <c r="O19" s="14">
        <v>0.11899313501144171</v>
      </c>
    </row>
    <row r="20" spans="2:15" ht="14.4" thickBot="1">
      <c r="B20" s="51"/>
      <c r="C20" s="15" t="s">
        <v>8</v>
      </c>
      <c r="D20" s="16">
        <v>469</v>
      </c>
      <c r="E20" s="17">
        <v>0.17085610200364298</v>
      </c>
      <c r="F20" s="16">
        <v>573</v>
      </c>
      <c r="G20" s="17">
        <v>0.26788218793828894</v>
      </c>
      <c r="H20" s="18">
        <v>-0.18150087260034908</v>
      </c>
      <c r="I20" s="16">
        <v>426</v>
      </c>
      <c r="J20" s="18">
        <v>0.10093896713615025</v>
      </c>
      <c r="K20" s="16">
        <v>895</v>
      </c>
      <c r="L20" s="17">
        <v>0.19042553191489361</v>
      </c>
      <c r="M20" s="16">
        <v>859</v>
      </c>
      <c r="N20" s="17">
        <v>0.23355084284937466</v>
      </c>
      <c r="O20" s="18">
        <v>4.1909196740395727E-2</v>
      </c>
    </row>
    <row r="21" spans="2:15" ht="14.4" thickBot="1">
      <c r="B21" s="51"/>
      <c r="C21" s="11" t="s">
        <v>3</v>
      </c>
      <c r="D21" s="12">
        <v>459</v>
      </c>
      <c r="E21" s="13">
        <v>0.16721311475409836</v>
      </c>
      <c r="F21" s="12">
        <v>276</v>
      </c>
      <c r="G21" s="13">
        <v>0.12903225806451613</v>
      </c>
      <c r="H21" s="14">
        <v>0.66304347826086962</v>
      </c>
      <c r="I21" s="12">
        <v>292</v>
      </c>
      <c r="J21" s="14">
        <v>0.57191780821917804</v>
      </c>
      <c r="K21" s="12">
        <v>751</v>
      </c>
      <c r="L21" s="13">
        <v>0.15978723404255318</v>
      </c>
      <c r="M21" s="12">
        <v>534</v>
      </c>
      <c r="N21" s="13">
        <v>0.14518760195758565</v>
      </c>
      <c r="O21" s="14">
        <v>0.40636704119850187</v>
      </c>
    </row>
    <row r="22" spans="2:15" ht="14.4" thickBot="1">
      <c r="B22" s="51"/>
      <c r="C22" s="52" t="s">
        <v>4</v>
      </c>
      <c r="D22" s="16">
        <v>420</v>
      </c>
      <c r="E22" s="17">
        <v>0.15300546448087432</v>
      </c>
      <c r="F22" s="16">
        <v>227</v>
      </c>
      <c r="G22" s="17">
        <v>0.10612435717625059</v>
      </c>
      <c r="H22" s="18">
        <v>0.85022026431718056</v>
      </c>
      <c r="I22" s="16">
        <v>313</v>
      </c>
      <c r="J22" s="18">
        <v>0.34185303514377008</v>
      </c>
      <c r="K22" s="16">
        <v>733</v>
      </c>
      <c r="L22" s="17">
        <v>0.15595744680851065</v>
      </c>
      <c r="M22" s="16">
        <v>405</v>
      </c>
      <c r="N22" s="17">
        <v>0.11011419249592169</v>
      </c>
      <c r="O22" s="18">
        <v>0.80987654320987645</v>
      </c>
    </row>
    <row r="23" spans="2:15" ht="14.4" thickBot="1">
      <c r="B23" s="51"/>
      <c r="C23" s="53" t="s">
        <v>9</v>
      </c>
      <c r="D23" s="12">
        <v>394</v>
      </c>
      <c r="E23" s="13">
        <v>0.14353369763205828</v>
      </c>
      <c r="F23" s="12">
        <v>205</v>
      </c>
      <c r="G23" s="13">
        <v>9.5839177185600755E-2</v>
      </c>
      <c r="H23" s="14">
        <v>0.92195121951219505</v>
      </c>
      <c r="I23" s="12">
        <v>229</v>
      </c>
      <c r="J23" s="14">
        <v>0.72052401746724892</v>
      </c>
      <c r="K23" s="12">
        <v>623</v>
      </c>
      <c r="L23" s="13">
        <v>0.1325531914893617</v>
      </c>
      <c r="M23" s="12">
        <v>410</v>
      </c>
      <c r="N23" s="13">
        <v>0.11147362697117999</v>
      </c>
      <c r="O23" s="14">
        <v>0.51951219512195124</v>
      </c>
    </row>
    <row r="24" spans="2:15" ht="14.4" thickBot="1">
      <c r="B24" s="51"/>
      <c r="C24" s="54" t="s">
        <v>11</v>
      </c>
      <c r="D24" s="16">
        <v>263</v>
      </c>
      <c r="E24" s="17">
        <v>9.5810564663023678E-2</v>
      </c>
      <c r="F24" s="16">
        <v>142</v>
      </c>
      <c r="G24" s="17">
        <v>6.6386161757830756E-2</v>
      </c>
      <c r="H24" s="18">
        <v>0.852112676056338</v>
      </c>
      <c r="I24" s="16">
        <v>163</v>
      </c>
      <c r="J24" s="18">
        <v>0.61349693251533743</v>
      </c>
      <c r="K24" s="16">
        <v>426</v>
      </c>
      <c r="L24" s="17">
        <v>9.0638297872340429E-2</v>
      </c>
      <c r="M24" s="16">
        <v>268</v>
      </c>
      <c r="N24" s="17">
        <v>7.2865687873844481E-2</v>
      </c>
      <c r="O24" s="18">
        <v>0.58955223880597019</v>
      </c>
    </row>
    <row r="25" spans="2:15" ht="14.4" thickBot="1">
      <c r="B25" s="51"/>
      <c r="C25" s="11" t="s">
        <v>12</v>
      </c>
      <c r="D25" s="12">
        <v>122</v>
      </c>
      <c r="E25" s="13">
        <v>4.4444444444444446E-2</v>
      </c>
      <c r="F25" s="12">
        <v>106</v>
      </c>
      <c r="G25" s="13">
        <v>4.9555867227676485E-2</v>
      </c>
      <c r="H25" s="14">
        <v>0.15094339622641506</v>
      </c>
      <c r="I25" s="12">
        <v>88</v>
      </c>
      <c r="J25" s="14">
        <v>0.38636363636363646</v>
      </c>
      <c r="K25" s="12">
        <v>210</v>
      </c>
      <c r="L25" s="13">
        <v>4.4680851063829789E-2</v>
      </c>
      <c r="M25" s="12">
        <v>237</v>
      </c>
      <c r="N25" s="13">
        <v>6.4437194127243066E-2</v>
      </c>
      <c r="O25" s="14">
        <v>-0.11392405063291144</v>
      </c>
    </row>
    <row r="26" spans="2:15" ht="14.4" thickBot="1">
      <c r="B26" s="51"/>
      <c r="C26" s="54" t="s">
        <v>54</v>
      </c>
      <c r="D26" s="16">
        <v>31</v>
      </c>
      <c r="E26" s="17">
        <v>1.1293260473588343E-2</v>
      </c>
      <c r="F26" s="16">
        <v>37</v>
      </c>
      <c r="G26" s="17">
        <v>1.729780271154745E-2</v>
      </c>
      <c r="H26" s="18">
        <v>-0.16216216216216217</v>
      </c>
      <c r="I26" s="16">
        <v>29</v>
      </c>
      <c r="J26" s="18">
        <v>6.8965517241379226E-2</v>
      </c>
      <c r="K26" s="16">
        <v>60</v>
      </c>
      <c r="L26" s="17">
        <v>1.276595744680851E-2</v>
      </c>
      <c r="M26" s="16">
        <v>65</v>
      </c>
      <c r="N26" s="17">
        <v>1.7672648178357803E-2</v>
      </c>
      <c r="O26" s="18">
        <v>-7.6923076923076872E-2</v>
      </c>
    </row>
    <row r="27" spans="2:15" ht="14.4" thickBot="1">
      <c r="B27" s="55"/>
      <c r="C27" s="11" t="s">
        <v>29</v>
      </c>
      <c r="D27" s="12">
        <f>+D28-SUM(D19:D26)</f>
        <v>6</v>
      </c>
      <c r="E27" s="13">
        <f>+E28-SUM(E19:E26)</f>
        <v>2.1857923497268228E-3</v>
      </c>
      <c r="F27" s="12">
        <f>+F28-SUM(F19:F26)</f>
        <v>10</v>
      </c>
      <c r="G27" s="13">
        <f>+G28-SUM(G19:G26)</f>
        <v>4.6750818139317252E-3</v>
      </c>
      <c r="H27" s="14">
        <f>+D27/F27-1</f>
        <v>-0.4</v>
      </c>
      <c r="I27" s="12">
        <f>+I28-SUM(I20:I26)</f>
        <v>415</v>
      </c>
      <c r="J27" s="14">
        <f>+D27/I27-1</f>
        <v>-0.98554216867469879</v>
      </c>
      <c r="K27" s="12">
        <f>+K28-SUM(K19:K26)</f>
        <v>24</v>
      </c>
      <c r="L27" s="13">
        <f>+L28-SUM(L19:L26)</f>
        <v>5.106382978723345E-3</v>
      </c>
      <c r="M27" s="12">
        <f>+M28-SUM(M19:M26)</f>
        <v>26</v>
      </c>
      <c r="N27" s="13">
        <f>+N28-SUM(N19:N26)</f>
        <v>7.0690592713431588E-3</v>
      </c>
      <c r="O27" s="14">
        <f>+K27/M27-1</f>
        <v>-7.6923076923076872E-2</v>
      </c>
    </row>
    <row r="28" spans="2:15" ht="14.4" thickBot="1">
      <c r="B28" s="19" t="s">
        <v>34</v>
      </c>
      <c r="C28" s="19" t="s">
        <v>30</v>
      </c>
      <c r="D28" s="20">
        <v>2745</v>
      </c>
      <c r="E28" s="21">
        <v>1</v>
      </c>
      <c r="F28" s="20">
        <v>2139</v>
      </c>
      <c r="G28" s="21">
        <v>1</v>
      </c>
      <c r="H28" s="22">
        <v>0.28330995792426372</v>
      </c>
      <c r="I28" s="20">
        <v>1955</v>
      </c>
      <c r="J28" s="21">
        <v>0.40409207161125327</v>
      </c>
      <c r="K28" s="20">
        <v>4700</v>
      </c>
      <c r="L28" s="21">
        <v>1</v>
      </c>
      <c r="M28" s="20">
        <v>3678</v>
      </c>
      <c r="N28" s="21">
        <v>1</v>
      </c>
      <c r="O28" s="22">
        <v>0.277868406742795</v>
      </c>
    </row>
    <row r="29" spans="2:15" ht="14.4" thickBot="1">
      <c r="B29" s="19" t="s">
        <v>44</v>
      </c>
      <c r="C29" s="19" t="s">
        <v>30</v>
      </c>
      <c r="D29" s="20">
        <v>5</v>
      </c>
      <c r="E29" s="21">
        <v>1</v>
      </c>
      <c r="F29" s="20">
        <v>1</v>
      </c>
      <c r="G29" s="21">
        <v>1</v>
      </c>
      <c r="H29" s="22">
        <v>4</v>
      </c>
      <c r="I29" s="20">
        <v>6</v>
      </c>
      <c r="J29" s="21">
        <v>-0.16666666666666663</v>
      </c>
      <c r="K29" s="20">
        <v>11</v>
      </c>
      <c r="L29" s="21">
        <v>1</v>
      </c>
      <c r="M29" s="20">
        <v>1</v>
      </c>
      <c r="N29" s="21">
        <v>1</v>
      </c>
      <c r="O29" s="22">
        <v>10</v>
      </c>
    </row>
    <row r="30" spans="2:15" ht="14.4" thickBot="1">
      <c r="B30" s="117"/>
      <c r="C30" s="118" t="s">
        <v>30</v>
      </c>
      <c r="D30" s="23">
        <v>2780</v>
      </c>
      <c r="E30" s="24">
        <v>1</v>
      </c>
      <c r="F30" s="23">
        <v>2173</v>
      </c>
      <c r="G30" s="24">
        <v>1</v>
      </c>
      <c r="H30" s="25">
        <v>0.27933732167510361</v>
      </c>
      <c r="I30" s="23">
        <v>2029</v>
      </c>
      <c r="J30" s="25">
        <v>0.37013307047806809</v>
      </c>
      <c r="K30" s="23">
        <v>4809</v>
      </c>
      <c r="L30" s="24">
        <v>1</v>
      </c>
      <c r="M30" s="23">
        <v>3751</v>
      </c>
      <c r="N30" s="24">
        <v>1</v>
      </c>
      <c r="O30" s="25">
        <v>0.28205811783524393</v>
      </c>
    </row>
    <row r="31" spans="2:15" ht="14.4" customHeight="1">
      <c r="B31" s="64" t="s">
        <v>56</v>
      </c>
      <c r="C31" s="26"/>
      <c r="D31" s="1"/>
      <c r="E31" s="1"/>
      <c r="F31" s="1"/>
      <c r="G31" s="1"/>
    </row>
    <row r="32" spans="2:15">
      <c r="B32" s="65" t="s">
        <v>57</v>
      </c>
      <c r="C32" s="1"/>
      <c r="D32" s="1"/>
      <c r="E32" s="1"/>
      <c r="F32" s="1"/>
      <c r="G32" s="1"/>
    </row>
    <row r="33" spans="2:15" ht="14.25" customHeight="1">
      <c r="B33" s="28"/>
      <c r="C33" s="28"/>
      <c r="D33" s="28"/>
      <c r="E33" s="28"/>
      <c r="F33" s="28"/>
      <c r="G33" s="28"/>
      <c r="H33" s="28"/>
      <c r="I33" s="28"/>
      <c r="J33" s="28"/>
    </row>
    <row r="34" spans="2:15">
      <c r="B34" s="28"/>
      <c r="C34" s="28"/>
      <c r="D34" s="28"/>
      <c r="E34" s="28"/>
      <c r="F34" s="28"/>
      <c r="G34" s="28"/>
      <c r="H34" s="28"/>
      <c r="I34" s="28"/>
      <c r="J34" s="28"/>
    </row>
    <row r="35" spans="2:15">
      <c r="B35" s="113" t="s">
        <v>35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</row>
    <row r="36" spans="2:15" ht="15" customHeight="1" thickBot="1">
      <c r="B36" s="132" t="s">
        <v>36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</row>
    <row r="37" spans="2:15" ht="14.4" customHeight="1">
      <c r="B37" s="127" t="s">
        <v>21</v>
      </c>
      <c r="C37" s="129" t="s">
        <v>1</v>
      </c>
      <c r="D37" s="131" t="s">
        <v>94</v>
      </c>
      <c r="E37" s="104"/>
      <c r="F37" s="104"/>
      <c r="G37" s="104"/>
      <c r="H37" s="103"/>
      <c r="I37" s="102" t="s">
        <v>73</v>
      </c>
      <c r="J37" s="103"/>
      <c r="K37" s="102" t="s">
        <v>91</v>
      </c>
      <c r="L37" s="104"/>
      <c r="M37" s="104"/>
      <c r="N37" s="104"/>
      <c r="O37" s="105"/>
    </row>
    <row r="38" spans="2:15" ht="14.4" customHeight="1" thickBot="1">
      <c r="B38" s="128"/>
      <c r="C38" s="130"/>
      <c r="D38" s="115" t="s">
        <v>96</v>
      </c>
      <c r="E38" s="107"/>
      <c r="F38" s="107"/>
      <c r="G38" s="107"/>
      <c r="H38" s="116"/>
      <c r="I38" s="106" t="s">
        <v>74</v>
      </c>
      <c r="J38" s="116"/>
      <c r="K38" s="106" t="s">
        <v>92</v>
      </c>
      <c r="L38" s="107"/>
      <c r="M38" s="107"/>
      <c r="N38" s="107"/>
      <c r="O38" s="108"/>
    </row>
    <row r="39" spans="2:15" ht="14.4" customHeight="1">
      <c r="B39" s="128"/>
      <c r="C39" s="130"/>
      <c r="D39" s="109">
        <v>2026</v>
      </c>
      <c r="E39" s="110"/>
      <c r="F39" s="109">
        <v>2025</v>
      </c>
      <c r="G39" s="110"/>
      <c r="H39" s="98" t="s">
        <v>22</v>
      </c>
      <c r="I39" s="100">
        <v>2026</v>
      </c>
      <c r="J39" s="100" t="s">
        <v>97</v>
      </c>
      <c r="K39" s="109">
        <v>2026</v>
      </c>
      <c r="L39" s="110"/>
      <c r="M39" s="109">
        <v>2025</v>
      </c>
      <c r="N39" s="110"/>
      <c r="O39" s="98" t="s">
        <v>22</v>
      </c>
    </row>
    <row r="40" spans="2:15" ht="14.4" customHeight="1" thickBot="1">
      <c r="B40" s="121" t="s">
        <v>21</v>
      </c>
      <c r="C40" s="123" t="s">
        <v>24</v>
      </c>
      <c r="D40" s="111"/>
      <c r="E40" s="112"/>
      <c r="F40" s="111"/>
      <c r="G40" s="112"/>
      <c r="H40" s="99"/>
      <c r="I40" s="101"/>
      <c r="J40" s="101"/>
      <c r="K40" s="111"/>
      <c r="L40" s="112"/>
      <c r="M40" s="111"/>
      <c r="N40" s="112"/>
      <c r="O40" s="99"/>
    </row>
    <row r="41" spans="2:15" ht="14.4" customHeight="1">
      <c r="B41" s="121"/>
      <c r="C41" s="123"/>
      <c r="D41" s="4" t="s">
        <v>25</v>
      </c>
      <c r="E41" s="5" t="s">
        <v>2</v>
      </c>
      <c r="F41" s="4" t="s">
        <v>25</v>
      </c>
      <c r="G41" s="5" t="s">
        <v>2</v>
      </c>
      <c r="H41" s="96" t="s">
        <v>26</v>
      </c>
      <c r="I41" s="6" t="s">
        <v>25</v>
      </c>
      <c r="J41" s="125" t="s">
        <v>132</v>
      </c>
      <c r="K41" s="4" t="s">
        <v>25</v>
      </c>
      <c r="L41" s="5" t="s">
        <v>2</v>
      </c>
      <c r="M41" s="4" t="s">
        <v>25</v>
      </c>
      <c r="N41" s="5" t="s">
        <v>2</v>
      </c>
      <c r="O41" s="96" t="s">
        <v>26</v>
      </c>
    </row>
    <row r="42" spans="2:15" ht="14.4" customHeight="1" thickBot="1">
      <c r="B42" s="122"/>
      <c r="C42" s="124"/>
      <c r="D42" s="7" t="s">
        <v>27</v>
      </c>
      <c r="E42" s="8" t="s">
        <v>28</v>
      </c>
      <c r="F42" s="7" t="s">
        <v>27</v>
      </c>
      <c r="G42" s="8" t="s">
        <v>28</v>
      </c>
      <c r="H42" s="97"/>
      <c r="I42" s="9" t="s">
        <v>27</v>
      </c>
      <c r="J42" s="126"/>
      <c r="K42" s="7" t="s">
        <v>27</v>
      </c>
      <c r="L42" s="8" t="s">
        <v>28</v>
      </c>
      <c r="M42" s="7" t="s">
        <v>27</v>
      </c>
      <c r="N42" s="8" t="s">
        <v>28</v>
      </c>
      <c r="O42" s="97"/>
    </row>
    <row r="43" spans="2:15" ht="14.4" hidden="1" customHeight="1" thickBot="1">
      <c r="B43" s="50"/>
      <c r="C43" s="11" t="s">
        <v>12</v>
      </c>
      <c r="D43" s="12"/>
      <c r="E43" s="13"/>
      <c r="F43" s="12"/>
      <c r="G43" s="13"/>
      <c r="H43" s="14"/>
      <c r="I43" s="12"/>
      <c r="J43" s="14"/>
    </row>
    <row r="44" spans="2:15" ht="14.4" thickBot="1">
      <c r="B44" s="19" t="s">
        <v>33</v>
      </c>
      <c r="C44" s="19" t="s">
        <v>30</v>
      </c>
      <c r="D44" s="20"/>
      <c r="E44" s="21"/>
      <c r="F44" s="20"/>
      <c r="G44" s="21"/>
      <c r="H44" s="22"/>
      <c r="I44" s="20"/>
      <c r="J44" s="21"/>
      <c r="K44" s="20"/>
      <c r="L44" s="21"/>
      <c r="M44" s="20"/>
      <c r="N44" s="21"/>
      <c r="O44" s="22"/>
    </row>
    <row r="45" spans="2:15" ht="14.4" thickBot="1">
      <c r="B45" s="50"/>
      <c r="C45" s="11" t="s">
        <v>10</v>
      </c>
      <c r="D45" s="12">
        <v>439</v>
      </c>
      <c r="E45" s="13">
        <v>0.20249077490774908</v>
      </c>
      <c r="F45" s="12">
        <v>479</v>
      </c>
      <c r="G45" s="13">
        <v>0.28343195266272192</v>
      </c>
      <c r="H45" s="14">
        <v>-8.3507306889352817E-2</v>
      </c>
      <c r="I45" s="12">
        <v>349</v>
      </c>
      <c r="J45" s="14">
        <v>0.25787965616045838</v>
      </c>
      <c r="K45" s="12">
        <v>788</v>
      </c>
      <c r="L45" s="13">
        <v>0.21418863821690676</v>
      </c>
      <c r="M45" s="12">
        <v>712</v>
      </c>
      <c r="N45" s="13">
        <v>0.25676163000360619</v>
      </c>
      <c r="O45" s="14">
        <v>0.10674157303370779</v>
      </c>
    </row>
    <row r="46" spans="2:15" ht="14.4" thickBot="1">
      <c r="B46" s="51"/>
      <c r="C46" s="15" t="s">
        <v>8</v>
      </c>
      <c r="D46" s="16">
        <v>425</v>
      </c>
      <c r="E46" s="17">
        <v>0.19603321033210333</v>
      </c>
      <c r="F46" s="16">
        <v>506</v>
      </c>
      <c r="G46" s="17">
        <v>0.29940828402366865</v>
      </c>
      <c r="H46" s="18">
        <v>-0.16007905138339917</v>
      </c>
      <c r="I46" s="16">
        <v>345</v>
      </c>
      <c r="J46" s="18">
        <v>0.23188405797101441</v>
      </c>
      <c r="K46" s="16">
        <v>770</v>
      </c>
      <c r="L46" s="17">
        <v>0.20929600434900789</v>
      </c>
      <c r="M46" s="16">
        <v>750</v>
      </c>
      <c r="N46" s="17">
        <v>0.27046520014424813</v>
      </c>
      <c r="O46" s="18">
        <v>2.6666666666666616E-2</v>
      </c>
    </row>
    <row r="47" spans="2:15" ht="15" customHeight="1" thickBot="1">
      <c r="B47" s="51"/>
      <c r="C47" s="11" t="s">
        <v>3</v>
      </c>
      <c r="D47" s="12">
        <v>380</v>
      </c>
      <c r="E47" s="13">
        <v>0.17527675276752769</v>
      </c>
      <c r="F47" s="12">
        <v>239</v>
      </c>
      <c r="G47" s="13">
        <v>0.14142011834319526</v>
      </c>
      <c r="H47" s="14">
        <v>0.58995815899581583</v>
      </c>
      <c r="I47" s="12">
        <v>246</v>
      </c>
      <c r="J47" s="14">
        <v>0.54471544715447151</v>
      </c>
      <c r="K47" s="12">
        <v>626</v>
      </c>
      <c r="L47" s="13">
        <v>0.17015493340581681</v>
      </c>
      <c r="M47" s="12">
        <v>453</v>
      </c>
      <c r="N47" s="13">
        <v>0.16336098088712586</v>
      </c>
      <c r="O47" s="14">
        <v>0.38189845474613682</v>
      </c>
    </row>
    <row r="48" spans="2:15" ht="14.4" thickBot="1">
      <c r="B48" s="51"/>
      <c r="C48" s="52" t="s">
        <v>4</v>
      </c>
      <c r="D48" s="16">
        <v>338</v>
      </c>
      <c r="E48" s="17">
        <v>0.1559040590405904</v>
      </c>
      <c r="F48" s="16">
        <v>150</v>
      </c>
      <c r="G48" s="17">
        <v>8.8757396449704137E-2</v>
      </c>
      <c r="H48" s="18">
        <v>1.2533333333333334</v>
      </c>
      <c r="I48" s="16">
        <v>235</v>
      </c>
      <c r="J48" s="18">
        <v>0.43829787234042561</v>
      </c>
      <c r="K48" s="16">
        <v>573</v>
      </c>
      <c r="L48" s="17">
        <v>0.15574884479478118</v>
      </c>
      <c r="M48" s="16">
        <v>244</v>
      </c>
      <c r="N48" s="17">
        <v>8.7991345113595382E-2</v>
      </c>
      <c r="O48" s="18">
        <v>1.348360655737705</v>
      </c>
    </row>
    <row r="49" spans="2:15" ht="15" customHeight="1" thickBot="1">
      <c r="B49" s="51"/>
      <c r="C49" s="53" t="s">
        <v>9</v>
      </c>
      <c r="D49" s="12">
        <v>318</v>
      </c>
      <c r="E49" s="13">
        <v>0.14667896678966791</v>
      </c>
      <c r="F49" s="12">
        <v>139</v>
      </c>
      <c r="G49" s="13">
        <v>8.224852071005917E-2</v>
      </c>
      <c r="H49" s="14">
        <v>1.2877697841726619</v>
      </c>
      <c r="I49" s="12">
        <v>180</v>
      </c>
      <c r="J49" s="14">
        <v>0.76666666666666661</v>
      </c>
      <c r="K49" s="12">
        <v>498</v>
      </c>
      <c r="L49" s="13">
        <v>0.1353628703452025</v>
      </c>
      <c r="M49" s="12">
        <v>273</v>
      </c>
      <c r="N49" s="13">
        <v>9.8449332852506316E-2</v>
      </c>
      <c r="O49" s="14">
        <v>0.82417582417582413</v>
      </c>
    </row>
    <row r="50" spans="2:15" ht="14.4" thickBot="1">
      <c r="B50" s="51"/>
      <c r="C50" s="54" t="s">
        <v>11</v>
      </c>
      <c r="D50" s="16">
        <v>223</v>
      </c>
      <c r="E50" s="17">
        <v>0.10285977859778597</v>
      </c>
      <c r="F50" s="16">
        <v>127</v>
      </c>
      <c r="G50" s="17">
        <v>7.5147928994082847E-2</v>
      </c>
      <c r="H50" s="18">
        <v>0.75590551181102361</v>
      </c>
      <c r="I50" s="16">
        <v>114</v>
      </c>
      <c r="J50" s="18">
        <v>0.95614035087719307</v>
      </c>
      <c r="K50" s="16">
        <v>337</v>
      </c>
      <c r="L50" s="17">
        <v>9.1600978526773583E-2</v>
      </c>
      <c r="M50" s="16">
        <v>217</v>
      </c>
      <c r="N50" s="17">
        <v>7.8254597908402446E-2</v>
      </c>
      <c r="O50" s="18">
        <v>0.55299539170506917</v>
      </c>
    </row>
    <row r="51" spans="2:15" ht="14.4" thickBot="1">
      <c r="B51" s="51"/>
      <c r="C51" s="11" t="s">
        <v>54</v>
      </c>
      <c r="D51" s="12">
        <v>31</v>
      </c>
      <c r="E51" s="13">
        <v>1.429889298892989E-2</v>
      </c>
      <c r="F51" s="12">
        <v>37</v>
      </c>
      <c r="G51" s="13">
        <v>2.1893491124260357E-2</v>
      </c>
      <c r="H51" s="14">
        <v>-0.16216216216216217</v>
      </c>
      <c r="I51" s="12">
        <v>29</v>
      </c>
      <c r="J51" s="14">
        <v>6.8965517241379226E-2</v>
      </c>
      <c r="K51" s="12">
        <v>60</v>
      </c>
      <c r="L51" s="13">
        <v>1.630877955966295E-2</v>
      </c>
      <c r="M51" s="12">
        <v>63</v>
      </c>
      <c r="N51" s="13">
        <v>2.271907681211684E-2</v>
      </c>
      <c r="O51" s="14">
        <v>-4.7619047619047672E-2</v>
      </c>
    </row>
    <row r="52" spans="2:15" ht="14.4" thickBot="1">
      <c r="B52" s="51"/>
      <c r="C52" s="54" t="s">
        <v>12</v>
      </c>
      <c r="D52" s="16">
        <v>14</v>
      </c>
      <c r="E52" s="17">
        <v>6.4575645756457566E-3</v>
      </c>
      <c r="F52" s="16">
        <v>13</v>
      </c>
      <c r="G52" s="17">
        <v>7.6923076923076927E-3</v>
      </c>
      <c r="H52" s="18">
        <v>7.6923076923076872E-2</v>
      </c>
      <c r="I52" s="16">
        <v>13</v>
      </c>
      <c r="J52" s="18">
        <v>7.6923076923076872E-2</v>
      </c>
      <c r="K52" s="16">
        <v>27</v>
      </c>
      <c r="L52" s="17">
        <v>7.3389508018483285E-3</v>
      </c>
      <c r="M52" s="16">
        <v>61</v>
      </c>
      <c r="N52" s="17">
        <v>2.1997836278398845E-2</v>
      </c>
      <c r="O52" s="18">
        <v>-0.55737704918032782</v>
      </c>
    </row>
    <row r="53" spans="2:15" ht="14.4" thickBot="1">
      <c r="B53" s="55"/>
      <c r="C53" s="11" t="s">
        <v>29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4" thickBot="1">
      <c r="B54" s="19" t="s">
        <v>34</v>
      </c>
      <c r="C54" s="19" t="s">
        <v>30</v>
      </c>
      <c r="D54" s="20">
        <v>2168</v>
      </c>
      <c r="E54" s="21">
        <v>1</v>
      </c>
      <c r="F54" s="20">
        <v>1690</v>
      </c>
      <c r="G54" s="21">
        <v>1</v>
      </c>
      <c r="H54" s="22">
        <v>0.28284023668639047</v>
      </c>
      <c r="I54" s="20">
        <v>1511</v>
      </c>
      <c r="J54" s="21">
        <v>0.4348113831899405</v>
      </c>
      <c r="K54" s="20">
        <v>3679</v>
      </c>
      <c r="L54" s="21">
        <v>1</v>
      </c>
      <c r="M54" s="20">
        <v>2773</v>
      </c>
      <c r="N54" s="21">
        <v>1</v>
      </c>
      <c r="O54" s="22">
        <v>0.32672196177425161</v>
      </c>
    </row>
    <row r="55" spans="2:15" ht="14.4" thickBot="1">
      <c r="B55" s="19" t="s">
        <v>44</v>
      </c>
      <c r="C55" s="19" t="s">
        <v>30</v>
      </c>
      <c r="D55" s="20">
        <v>4</v>
      </c>
      <c r="E55" s="21">
        <v>1</v>
      </c>
      <c r="F55" s="20">
        <v>1</v>
      </c>
      <c r="G55" s="21">
        <v>1</v>
      </c>
      <c r="H55" s="22">
        <v>3</v>
      </c>
      <c r="I55" s="20">
        <v>2</v>
      </c>
      <c r="J55" s="21">
        <v>1</v>
      </c>
      <c r="K55" s="20">
        <v>6</v>
      </c>
      <c r="L55" s="21">
        <v>1</v>
      </c>
      <c r="M55" s="20">
        <v>1</v>
      </c>
      <c r="N55" s="21">
        <v>1</v>
      </c>
      <c r="O55" s="22">
        <v>5</v>
      </c>
    </row>
    <row r="56" spans="2:15" ht="14.4" thickBot="1">
      <c r="B56" s="117"/>
      <c r="C56" s="118" t="s">
        <v>30</v>
      </c>
      <c r="D56" s="23">
        <v>2172</v>
      </c>
      <c r="E56" s="24">
        <v>1</v>
      </c>
      <c r="F56" s="23">
        <v>1691</v>
      </c>
      <c r="G56" s="24">
        <v>1</v>
      </c>
      <c r="H56" s="25">
        <v>0.28444707273802483</v>
      </c>
      <c r="I56" s="23">
        <v>1513</v>
      </c>
      <c r="J56" s="25">
        <v>0.43555849306014549</v>
      </c>
      <c r="K56" s="23">
        <v>3685</v>
      </c>
      <c r="L56" s="24">
        <v>1</v>
      </c>
      <c r="M56" s="23">
        <v>2774</v>
      </c>
      <c r="N56" s="24">
        <v>1</v>
      </c>
      <c r="O56" s="25">
        <v>0.32840663302090833</v>
      </c>
    </row>
    <row r="57" spans="2:15">
      <c r="B57" s="64" t="s">
        <v>56</v>
      </c>
      <c r="C57" s="26"/>
      <c r="D57" s="1"/>
      <c r="E57" s="1"/>
      <c r="F57" s="1"/>
      <c r="G57" s="1"/>
      <c r="H57" s="58"/>
      <c r="I57" s="58"/>
      <c r="J57" s="58"/>
    </row>
    <row r="58" spans="2:15">
      <c r="B58" s="65" t="s">
        <v>57</v>
      </c>
      <c r="C58" s="1"/>
      <c r="D58" s="1"/>
      <c r="E58" s="1"/>
      <c r="F58" s="1"/>
      <c r="G58" s="1"/>
    </row>
    <row r="60" spans="2:15">
      <c r="B60" s="113" t="s">
        <v>42</v>
      </c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</row>
    <row r="61" spans="2:15" ht="15" customHeight="1" thickBot="1">
      <c r="B61" s="132" t="s">
        <v>43</v>
      </c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</row>
    <row r="62" spans="2:15">
      <c r="B62" s="127" t="s">
        <v>21</v>
      </c>
      <c r="C62" s="129" t="s">
        <v>1</v>
      </c>
      <c r="D62" s="131" t="s">
        <v>94</v>
      </c>
      <c r="E62" s="104"/>
      <c r="F62" s="104"/>
      <c r="G62" s="104"/>
      <c r="H62" s="103"/>
      <c r="I62" s="102" t="s">
        <v>73</v>
      </c>
      <c r="J62" s="103"/>
      <c r="K62" s="102" t="s">
        <v>91</v>
      </c>
      <c r="L62" s="104"/>
      <c r="M62" s="104"/>
      <c r="N62" s="104"/>
      <c r="O62" s="105"/>
    </row>
    <row r="63" spans="2:15" ht="14.4" thickBot="1">
      <c r="B63" s="128"/>
      <c r="C63" s="130"/>
      <c r="D63" s="115" t="s">
        <v>96</v>
      </c>
      <c r="E63" s="107"/>
      <c r="F63" s="107"/>
      <c r="G63" s="107"/>
      <c r="H63" s="116"/>
      <c r="I63" s="106" t="s">
        <v>74</v>
      </c>
      <c r="J63" s="116"/>
      <c r="K63" s="106" t="s">
        <v>92</v>
      </c>
      <c r="L63" s="107"/>
      <c r="M63" s="107"/>
      <c r="N63" s="107"/>
      <c r="O63" s="108"/>
    </row>
    <row r="64" spans="2:15" ht="15" customHeight="1">
      <c r="B64" s="128"/>
      <c r="C64" s="130"/>
      <c r="D64" s="109">
        <v>2026</v>
      </c>
      <c r="E64" s="110"/>
      <c r="F64" s="109">
        <v>2025</v>
      </c>
      <c r="G64" s="110"/>
      <c r="H64" s="98" t="s">
        <v>22</v>
      </c>
      <c r="I64" s="100">
        <v>2026</v>
      </c>
      <c r="J64" s="100" t="s">
        <v>97</v>
      </c>
      <c r="K64" s="109">
        <v>2026</v>
      </c>
      <c r="L64" s="110"/>
      <c r="M64" s="109">
        <v>2025</v>
      </c>
      <c r="N64" s="110"/>
      <c r="O64" s="98" t="s">
        <v>22</v>
      </c>
    </row>
    <row r="65" spans="2:15" ht="15" customHeight="1" thickBot="1">
      <c r="B65" s="121" t="s">
        <v>21</v>
      </c>
      <c r="C65" s="123" t="s">
        <v>24</v>
      </c>
      <c r="D65" s="111"/>
      <c r="E65" s="112"/>
      <c r="F65" s="111"/>
      <c r="G65" s="112"/>
      <c r="H65" s="99"/>
      <c r="I65" s="101"/>
      <c r="J65" s="101"/>
      <c r="K65" s="111"/>
      <c r="L65" s="112"/>
      <c r="M65" s="111"/>
      <c r="N65" s="112"/>
      <c r="O65" s="99"/>
    </row>
    <row r="66" spans="2:15" ht="15" customHeight="1">
      <c r="B66" s="121"/>
      <c r="C66" s="123"/>
      <c r="D66" s="4" t="s">
        <v>25</v>
      </c>
      <c r="E66" s="5" t="s">
        <v>2</v>
      </c>
      <c r="F66" s="4" t="s">
        <v>25</v>
      </c>
      <c r="G66" s="5" t="s">
        <v>2</v>
      </c>
      <c r="H66" s="96" t="s">
        <v>26</v>
      </c>
      <c r="I66" s="6" t="s">
        <v>25</v>
      </c>
      <c r="J66" s="125" t="s">
        <v>132</v>
      </c>
      <c r="K66" s="4" t="s">
        <v>25</v>
      </c>
      <c r="L66" s="5" t="s">
        <v>2</v>
      </c>
      <c r="M66" s="4" t="s">
        <v>25</v>
      </c>
      <c r="N66" s="5" t="s">
        <v>2</v>
      </c>
      <c r="O66" s="96" t="s">
        <v>26</v>
      </c>
    </row>
    <row r="67" spans="2:15" ht="27" thickBot="1">
      <c r="B67" s="122"/>
      <c r="C67" s="124"/>
      <c r="D67" s="7" t="s">
        <v>27</v>
      </c>
      <c r="E67" s="8" t="s">
        <v>28</v>
      </c>
      <c r="F67" s="7" t="s">
        <v>27</v>
      </c>
      <c r="G67" s="8" t="s">
        <v>28</v>
      </c>
      <c r="H67" s="97"/>
      <c r="I67" s="9" t="s">
        <v>27</v>
      </c>
      <c r="J67" s="126"/>
      <c r="K67" s="7" t="s">
        <v>27</v>
      </c>
      <c r="L67" s="8" t="s">
        <v>28</v>
      </c>
      <c r="M67" s="7" t="s">
        <v>27</v>
      </c>
      <c r="N67" s="8" t="s">
        <v>28</v>
      </c>
      <c r="O67" s="97"/>
    </row>
    <row r="68" spans="2:15">
      <c r="B68" s="50"/>
      <c r="C68" s="74" t="s">
        <v>12</v>
      </c>
      <c r="D68" s="75">
        <v>109</v>
      </c>
      <c r="E68" s="76">
        <v>0.17927631578947367</v>
      </c>
      <c r="F68" s="77">
        <v>102</v>
      </c>
      <c r="G68" s="78">
        <v>0.21161825726141079</v>
      </c>
      <c r="H68" s="79">
        <v>6.8627450980392135E-2</v>
      </c>
      <c r="I68" s="75">
        <v>91</v>
      </c>
      <c r="J68" s="80">
        <v>0.19780219780219777</v>
      </c>
      <c r="K68" s="75">
        <v>200</v>
      </c>
      <c r="L68" s="76">
        <v>0.17793594306049823</v>
      </c>
      <c r="M68" s="77">
        <v>191</v>
      </c>
      <c r="N68" s="78">
        <v>0.19549641760491299</v>
      </c>
      <c r="O68" s="79">
        <v>4.7120418848167533E-2</v>
      </c>
    </row>
    <row r="69" spans="2:15">
      <c r="B69" s="51"/>
      <c r="C69" s="81" t="s">
        <v>10</v>
      </c>
      <c r="D69" s="82">
        <v>142</v>
      </c>
      <c r="E69" s="83">
        <v>0.23355263157894737</v>
      </c>
      <c r="F69" s="84">
        <v>84</v>
      </c>
      <c r="G69" s="85">
        <v>0.17427385892116182</v>
      </c>
      <c r="H69" s="86">
        <v>0.69047619047619047</v>
      </c>
      <c r="I69" s="82">
        <v>48</v>
      </c>
      <c r="J69" s="87">
        <v>1.9583333333333335</v>
      </c>
      <c r="K69" s="82">
        <v>190</v>
      </c>
      <c r="L69" s="83">
        <v>0.16903914590747332</v>
      </c>
      <c r="M69" s="84">
        <v>162</v>
      </c>
      <c r="N69" s="85">
        <v>0.16581371545547594</v>
      </c>
      <c r="O69" s="86">
        <v>0.17283950617283961</v>
      </c>
    </row>
    <row r="70" spans="2:15">
      <c r="B70" s="51"/>
      <c r="C70" s="81" t="s">
        <v>4</v>
      </c>
      <c r="D70" s="82">
        <v>82</v>
      </c>
      <c r="E70" s="83">
        <v>0.13486842105263158</v>
      </c>
      <c r="F70" s="84">
        <v>77</v>
      </c>
      <c r="G70" s="85">
        <v>0.15975103734439833</v>
      </c>
      <c r="H70" s="86">
        <v>6.4935064935064846E-2</v>
      </c>
      <c r="I70" s="84">
        <v>86</v>
      </c>
      <c r="J70" s="87">
        <v>-4.6511627906976716E-2</v>
      </c>
      <c r="K70" s="82">
        <v>168</v>
      </c>
      <c r="L70" s="83">
        <v>0.1494661921708185</v>
      </c>
      <c r="M70" s="84">
        <v>163</v>
      </c>
      <c r="N70" s="85">
        <v>0.1668372569089048</v>
      </c>
      <c r="O70" s="86">
        <v>3.0674846625766916E-2</v>
      </c>
    </row>
    <row r="71" spans="2:15">
      <c r="B71" s="51"/>
      <c r="C71" s="81" t="s">
        <v>9</v>
      </c>
      <c r="D71" s="82">
        <v>85</v>
      </c>
      <c r="E71" s="83">
        <v>0.13980263157894737</v>
      </c>
      <c r="F71" s="84">
        <v>70</v>
      </c>
      <c r="G71" s="85">
        <v>0.14522821576763487</v>
      </c>
      <c r="H71" s="86">
        <v>0.21428571428571419</v>
      </c>
      <c r="I71" s="84">
        <v>75</v>
      </c>
      <c r="J71" s="87">
        <v>0.1333333333333333</v>
      </c>
      <c r="K71" s="82">
        <v>160</v>
      </c>
      <c r="L71" s="83">
        <v>0.14234875444839859</v>
      </c>
      <c r="M71" s="84">
        <v>154</v>
      </c>
      <c r="N71" s="85">
        <v>0.15762538382804503</v>
      </c>
      <c r="O71" s="86">
        <v>3.8961038961038863E-2</v>
      </c>
    </row>
    <row r="72" spans="2:15">
      <c r="B72" s="51"/>
      <c r="C72" s="81" t="s">
        <v>3</v>
      </c>
      <c r="D72" s="82">
        <v>80</v>
      </c>
      <c r="E72" s="83">
        <v>0.13157894736842105</v>
      </c>
      <c r="F72" s="84">
        <v>37</v>
      </c>
      <c r="G72" s="85">
        <v>7.6763485477178428E-2</v>
      </c>
      <c r="H72" s="86">
        <v>1.1621621621621623</v>
      </c>
      <c r="I72" s="84">
        <v>46</v>
      </c>
      <c r="J72" s="87">
        <v>0.73913043478260865</v>
      </c>
      <c r="K72" s="82">
        <v>126</v>
      </c>
      <c r="L72" s="83">
        <v>0.11209964412811388</v>
      </c>
      <c r="M72" s="84">
        <v>81</v>
      </c>
      <c r="N72" s="85">
        <v>8.2906857727737968E-2</v>
      </c>
      <c r="O72" s="86">
        <v>0.55555555555555558</v>
      </c>
    </row>
    <row r="73" spans="2:15">
      <c r="B73" s="51"/>
      <c r="C73" s="81" t="s">
        <v>8</v>
      </c>
      <c r="D73" s="82">
        <v>44</v>
      </c>
      <c r="E73" s="83">
        <v>7.2368421052631582E-2</v>
      </c>
      <c r="F73" s="84">
        <v>67</v>
      </c>
      <c r="G73" s="85">
        <v>0.13900414937759337</v>
      </c>
      <c r="H73" s="86">
        <v>-0.34328358208955223</v>
      </c>
      <c r="I73" s="84">
        <v>81</v>
      </c>
      <c r="J73" s="87">
        <v>-0.45679012345679015</v>
      </c>
      <c r="K73" s="82">
        <v>125</v>
      </c>
      <c r="L73" s="83">
        <v>0.11120996441281139</v>
      </c>
      <c r="M73" s="84">
        <v>109</v>
      </c>
      <c r="N73" s="85">
        <v>0.11156601842374617</v>
      </c>
      <c r="O73" s="86">
        <v>0.14678899082568808</v>
      </c>
    </row>
    <row r="74" spans="2:15" ht="14.4" thickBot="1">
      <c r="B74" s="51"/>
      <c r="C74" s="81" t="s">
        <v>11</v>
      </c>
      <c r="D74" s="82">
        <v>49</v>
      </c>
      <c r="E74" s="83">
        <v>8.0592105263157895E-2</v>
      </c>
      <c r="F74" s="84">
        <v>15</v>
      </c>
      <c r="G74" s="85">
        <v>3.1120331950207469E-2</v>
      </c>
      <c r="H74" s="86">
        <v>2.2666666666666666</v>
      </c>
      <c r="I74" s="84">
        <v>49</v>
      </c>
      <c r="J74" s="87">
        <v>0</v>
      </c>
      <c r="K74" s="82">
        <v>98</v>
      </c>
      <c r="L74" s="83">
        <v>8.7188612099644125E-2</v>
      </c>
      <c r="M74" s="84">
        <v>52</v>
      </c>
      <c r="N74" s="85">
        <v>5.3224155578300923E-2</v>
      </c>
      <c r="O74" s="86">
        <v>0.88461538461538458</v>
      </c>
    </row>
    <row r="75" spans="2:15" ht="14.4" thickBot="1">
      <c r="B75" s="51"/>
      <c r="C75" s="54" t="s">
        <v>29</v>
      </c>
      <c r="D75" s="16">
        <f>+D76-SUM(D68:D74)</f>
        <v>17</v>
      </c>
      <c r="E75" s="17">
        <f>+E76-SUM(E68:E74)</f>
        <v>2.7960526315789491E-2</v>
      </c>
      <c r="F75" s="16">
        <f>+F76-SUM(F68:F74)</f>
        <v>30</v>
      </c>
      <c r="G75" s="17">
        <f>+G76-SUM(G68:G74)</f>
        <v>6.224066390041505E-2</v>
      </c>
      <c r="H75" s="18">
        <f>+D75/F75-1</f>
        <v>-0.43333333333333335</v>
      </c>
      <c r="I75" s="16">
        <f>+I76-SUM(I68:I74)</f>
        <v>40</v>
      </c>
      <c r="J75" s="18">
        <f>+D75/I75-1</f>
        <v>-0.57499999999999996</v>
      </c>
      <c r="K75" s="16">
        <f>+K76-SUM(K68:K74)</f>
        <v>57</v>
      </c>
      <c r="L75" s="17">
        <f>+L76-SUM(L68:L74)</f>
        <v>5.0711743772241968E-2</v>
      </c>
      <c r="M75" s="16">
        <f>+M76-SUM(M68:M74)</f>
        <v>65</v>
      </c>
      <c r="N75" s="17">
        <f>+N76-SUM(N68:N74)</f>
        <v>6.6530194472876114E-2</v>
      </c>
      <c r="O75" s="18">
        <f>+K75/M75-1</f>
        <v>-0.12307692307692308</v>
      </c>
    </row>
    <row r="76" spans="2:15" ht="14.4" thickBot="1">
      <c r="B76" s="117"/>
      <c r="C76" s="118" t="s">
        <v>30</v>
      </c>
      <c r="D76" s="23">
        <v>608</v>
      </c>
      <c r="E76" s="24">
        <v>1</v>
      </c>
      <c r="F76" s="23">
        <v>482</v>
      </c>
      <c r="G76" s="24">
        <v>1</v>
      </c>
      <c r="H76" s="25">
        <v>0.2614107883817427</v>
      </c>
      <c r="I76" s="23">
        <v>516</v>
      </c>
      <c r="J76" s="25">
        <v>0.17829457364341095</v>
      </c>
      <c r="K76" s="23">
        <v>1124</v>
      </c>
      <c r="L76" s="24">
        <v>1</v>
      </c>
      <c r="M76" s="23">
        <v>977</v>
      </c>
      <c r="N76" s="24">
        <v>1</v>
      </c>
      <c r="O76" s="25">
        <v>0.15046059365404307</v>
      </c>
    </row>
    <row r="77" spans="2:15">
      <c r="B77" s="26" t="s">
        <v>39</v>
      </c>
      <c r="C77" s="28"/>
      <c r="D77" s="28"/>
      <c r="E77" s="28"/>
      <c r="F77" s="28"/>
      <c r="G77" s="28"/>
      <c r="H77" s="28"/>
      <c r="I77" s="28"/>
      <c r="J77" s="28"/>
    </row>
    <row r="78" spans="2:15">
      <c r="B78" s="27"/>
    </row>
  </sheetData>
  <mergeCells count="72">
    <mergeCell ref="B2:O2"/>
    <mergeCell ref="B3:O3"/>
    <mergeCell ref="B35:O35"/>
    <mergeCell ref="B36:O36"/>
    <mergeCell ref="B60:O60"/>
    <mergeCell ref="B76:C76"/>
    <mergeCell ref="B4:B6"/>
    <mergeCell ref="C4:C6"/>
    <mergeCell ref="D4:H4"/>
    <mergeCell ref="I4:J4"/>
    <mergeCell ref="B7:B9"/>
    <mergeCell ref="I6:I7"/>
    <mergeCell ref="J6:J7"/>
    <mergeCell ref="B30:C30"/>
    <mergeCell ref="B56:C56"/>
    <mergeCell ref="H39:H40"/>
    <mergeCell ref="I39:I40"/>
    <mergeCell ref="J39:J40"/>
    <mergeCell ref="B40:B42"/>
    <mergeCell ref="C40:C42"/>
    <mergeCell ref="H41:H42"/>
    <mergeCell ref="D5:H5"/>
    <mergeCell ref="I5:J5"/>
    <mergeCell ref="B62:B64"/>
    <mergeCell ref="C62:C64"/>
    <mergeCell ref="I38:J38"/>
    <mergeCell ref="B61:O61"/>
    <mergeCell ref="B65:B67"/>
    <mergeCell ref="C65:C67"/>
    <mergeCell ref="H66:H67"/>
    <mergeCell ref="J66:J67"/>
    <mergeCell ref="D37:H37"/>
    <mergeCell ref="I37:J37"/>
    <mergeCell ref="D62:H62"/>
    <mergeCell ref="I62:J62"/>
    <mergeCell ref="D63:H63"/>
    <mergeCell ref="I63:J63"/>
    <mergeCell ref="D64:E65"/>
    <mergeCell ref="F64:G65"/>
    <mergeCell ref="H64:H65"/>
    <mergeCell ref="I64:I65"/>
    <mergeCell ref="J64:J65"/>
    <mergeCell ref="D38:H38"/>
    <mergeCell ref="J41:J42"/>
    <mergeCell ref="D39:E40"/>
    <mergeCell ref="F39:G40"/>
    <mergeCell ref="C7:C9"/>
    <mergeCell ref="H8:H9"/>
    <mergeCell ref="J8:J9"/>
    <mergeCell ref="D6:E7"/>
    <mergeCell ref="F6:G7"/>
    <mergeCell ref="H6:H7"/>
    <mergeCell ref="B37:B39"/>
    <mergeCell ref="C37:C39"/>
    <mergeCell ref="K4:O4"/>
    <mergeCell ref="K5:O5"/>
    <mergeCell ref="K6:L7"/>
    <mergeCell ref="M6:N7"/>
    <mergeCell ref="O6:O7"/>
    <mergeCell ref="O8:O9"/>
    <mergeCell ref="K37:O37"/>
    <mergeCell ref="K38:O38"/>
    <mergeCell ref="K39:L40"/>
    <mergeCell ref="M39:N40"/>
    <mergeCell ref="O39:O40"/>
    <mergeCell ref="O66:O67"/>
    <mergeCell ref="O41:O42"/>
    <mergeCell ref="K62:O62"/>
    <mergeCell ref="K63:O63"/>
    <mergeCell ref="K64:L65"/>
    <mergeCell ref="M64:N65"/>
    <mergeCell ref="O64:O65"/>
  </mergeCells>
  <conditionalFormatting sqref="D43:J43">
    <cfRule type="cellIs" dxfId="40" priority="29" operator="equal">
      <formula>0</formula>
    </cfRule>
  </conditionalFormatting>
  <conditionalFormatting sqref="D10:O17">
    <cfRule type="cellIs" dxfId="39" priority="10" operator="equal">
      <formula>0</formula>
    </cfRule>
  </conditionalFormatting>
  <conditionalFormatting sqref="D19:O27">
    <cfRule type="cellIs" dxfId="38" priority="8" operator="equal">
      <formula>0</formula>
    </cfRule>
  </conditionalFormatting>
  <conditionalFormatting sqref="D45:O53">
    <cfRule type="cellIs" dxfId="37" priority="7" operator="equal">
      <formula>0</formula>
    </cfRule>
  </conditionalFormatting>
  <conditionalFormatting sqref="D68:O75">
    <cfRule type="cellIs" dxfId="36" priority="2" operator="equal">
      <formula>0</formula>
    </cfRule>
  </conditionalFormatting>
  <conditionalFormatting sqref="H10:H29 J19:J27">
    <cfRule type="cellIs" dxfId="35" priority="38" operator="lessThan">
      <formula>0</formula>
    </cfRule>
  </conditionalFormatting>
  <conditionalFormatting sqref="H43:H55">
    <cfRule type="cellIs" dxfId="34" priority="16" operator="lessThan">
      <formula>0</formula>
    </cfRule>
  </conditionalFormatting>
  <conditionalFormatting sqref="H68:H75 O68:O75">
    <cfRule type="cellIs" dxfId="33" priority="1" operator="lessThan">
      <formula>0</formula>
    </cfRule>
  </conditionalFormatting>
  <conditionalFormatting sqref="J10:J17">
    <cfRule type="cellIs" dxfId="32" priority="48" operator="lessThan">
      <formula>0</formula>
    </cfRule>
  </conditionalFormatting>
  <conditionalFormatting sqref="J43">
    <cfRule type="cellIs" dxfId="31" priority="33" operator="lessThan">
      <formula>0</formula>
    </cfRule>
  </conditionalFormatting>
  <conditionalFormatting sqref="J45:J53">
    <cfRule type="cellIs" dxfId="30" priority="22" operator="lessThan">
      <formula>0</formula>
    </cfRule>
  </conditionalFormatting>
  <conditionalFormatting sqref="J68:J75">
    <cfRule type="cellIs" dxfId="29" priority="3" operator="lessThan">
      <formula>0</formula>
    </cfRule>
  </conditionalFormatting>
  <conditionalFormatting sqref="O10:O29">
    <cfRule type="cellIs" dxfId="28" priority="9" operator="lessThan">
      <formula>0</formula>
    </cfRule>
  </conditionalFormatting>
  <conditionalFormatting sqref="O44:O55">
    <cfRule type="cellIs" dxfId="27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/>
  </sheetViews>
  <sheetFormatPr defaultColWidth="9.109375" defaultRowHeight="13.8"/>
  <cols>
    <col min="1" max="1" width="1.109375" style="35" customWidth="1"/>
    <col min="2" max="2" width="9.109375" style="35" customWidth="1"/>
    <col min="3" max="3" width="18.44140625" style="35" customWidth="1"/>
    <col min="4" max="9" width="9" style="35" customWidth="1"/>
    <col min="10" max="10" width="11.77734375" style="35" customWidth="1"/>
    <col min="11" max="14" width="9.109375" style="35"/>
    <col min="15" max="15" width="9.88671875" style="35" customWidth="1"/>
    <col min="16" max="16384" width="9.109375" style="35"/>
  </cols>
  <sheetData>
    <row r="1" spans="2:15">
      <c r="B1" s="35" t="s">
        <v>7</v>
      </c>
      <c r="E1" s="36"/>
      <c r="O1" s="3">
        <v>46086</v>
      </c>
    </row>
    <row r="2" spans="2:15">
      <c r="B2" s="113" t="s">
        <v>32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2:15" ht="15" customHeight="1" thickBot="1">
      <c r="B3" s="132" t="s">
        <v>31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2:15" ht="15" customHeight="1">
      <c r="B4" s="127" t="s">
        <v>0</v>
      </c>
      <c r="C4" s="129" t="s">
        <v>1</v>
      </c>
      <c r="D4" s="131" t="s">
        <v>94</v>
      </c>
      <c r="E4" s="104"/>
      <c r="F4" s="104"/>
      <c r="G4" s="104"/>
      <c r="H4" s="103"/>
      <c r="I4" s="102" t="s">
        <v>73</v>
      </c>
      <c r="J4" s="103"/>
      <c r="K4" s="102" t="s">
        <v>91</v>
      </c>
      <c r="L4" s="104"/>
      <c r="M4" s="104"/>
      <c r="N4" s="104"/>
      <c r="O4" s="105"/>
    </row>
    <row r="5" spans="2:15" ht="14.4" thickBot="1">
      <c r="B5" s="128"/>
      <c r="C5" s="130"/>
      <c r="D5" s="115" t="s">
        <v>96</v>
      </c>
      <c r="E5" s="107"/>
      <c r="F5" s="107"/>
      <c r="G5" s="107"/>
      <c r="H5" s="116"/>
      <c r="I5" s="106" t="s">
        <v>74</v>
      </c>
      <c r="J5" s="116"/>
      <c r="K5" s="106" t="s">
        <v>92</v>
      </c>
      <c r="L5" s="107"/>
      <c r="M5" s="107"/>
      <c r="N5" s="107"/>
      <c r="O5" s="108"/>
    </row>
    <row r="6" spans="2:15" ht="19.5" customHeight="1">
      <c r="B6" s="128"/>
      <c r="C6" s="130"/>
      <c r="D6" s="109">
        <v>2026</v>
      </c>
      <c r="E6" s="110"/>
      <c r="F6" s="109">
        <v>2025</v>
      </c>
      <c r="G6" s="110"/>
      <c r="H6" s="98" t="s">
        <v>22</v>
      </c>
      <c r="I6" s="100">
        <v>2026</v>
      </c>
      <c r="J6" s="100" t="s">
        <v>97</v>
      </c>
      <c r="K6" s="109">
        <v>2026</v>
      </c>
      <c r="L6" s="110"/>
      <c r="M6" s="109">
        <v>2025</v>
      </c>
      <c r="N6" s="110"/>
      <c r="O6" s="98" t="s">
        <v>22</v>
      </c>
    </row>
    <row r="7" spans="2:15" ht="19.5" customHeight="1" thickBot="1">
      <c r="B7" s="121" t="s">
        <v>23</v>
      </c>
      <c r="C7" s="123" t="s">
        <v>24</v>
      </c>
      <c r="D7" s="111"/>
      <c r="E7" s="112"/>
      <c r="F7" s="111"/>
      <c r="G7" s="112"/>
      <c r="H7" s="99"/>
      <c r="I7" s="101"/>
      <c r="J7" s="101"/>
      <c r="K7" s="111"/>
      <c r="L7" s="112"/>
      <c r="M7" s="111"/>
      <c r="N7" s="112"/>
      <c r="O7" s="99"/>
    </row>
    <row r="8" spans="2:15" ht="15" customHeight="1">
      <c r="B8" s="121"/>
      <c r="C8" s="123"/>
      <c r="D8" s="4" t="s">
        <v>25</v>
      </c>
      <c r="E8" s="5" t="s">
        <v>2</v>
      </c>
      <c r="F8" s="4" t="s">
        <v>25</v>
      </c>
      <c r="G8" s="5" t="s">
        <v>2</v>
      </c>
      <c r="H8" s="96" t="s">
        <v>26</v>
      </c>
      <c r="I8" s="6" t="s">
        <v>25</v>
      </c>
      <c r="J8" s="125" t="s">
        <v>132</v>
      </c>
      <c r="K8" s="4" t="s">
        <v>25</v>
      </c>
      <c r="L8" s="5" t="s">
        <v>2</v>
      </c>
      <c r="M8" s="4" t="s">
        <v>25</v>
      </c>
      <c r="N8" s="5" t="s">
        <v>2</v>
      </c>
      <c r="O8" s="96" t="s">
        <v>26</v>
      </c>
    </row>
    <row r="9" spans="2:15" ht="15" customHeight="1" thickBot="1">
      <c r="B9" s="122"/>
      <c r="C9" s="124"/>
      <c r="D9" s="7" t="s">
        <v>27</v>
      </c>
      <c r="E9" s="8" t="s">
        <v>28</v>
      </c>
      <c r="F9" s="7" t="s">
        <v>27</v>
      </c>
      <c r="G9" s="8" t="s">
        <v>28</v>
      </c>
      <c r="H9" s="97"/>
      <c r="I9" s="9" t="s">
        <v>27</v>
      </c>
      <c r="J9" s="126"/>
      <c r="K9" s="7" t="s">
        <v>27</v>
      </c>
      <c r="L9" s="8" t="s">
        <v>28</v>
      </c>
      <c r="M9" s="7" t="s">
        <v>27</v>
      </c>
      <c r="N9" s="8" t="s">
        <v>28</v>
      </c>
      <c r="O9" s="97"/>
    </row>
    <row r="10" spans="2:15" ht="14.4" thickBot="1">
      <c r="B10" s="10">
        <v>1</v>
      </c>
      <c r="C10" s="11" t="s">
        <v>9</v>
      </c>
      <c r="D10" s="12">
        <v>77</v>
      </c>
      <c r="E10" s="13">
        <v>0.35</v>
      </c>
      <c r="F10" s="12">
        <v>55</v>
      </c>
      <c r="G10" s="13">
        <v>0.44</v>
      </c>
      <c r="H10" s="14">
        <v>0.39999999999999991</v>
      </c>
      <c r="I10" s="12">
        <v>112</v>
      </c>
      <c r="J10" s="14">
        <v>-0.3125</v>
      </c>
      <c r="K10" s="12">
        <v>189</v>
      </c>
      <c r="L10" s="13">
        <v>0.38809034907597534</v>
      </c>
      <c r="M10" s="12">
        <v>162</v>
      </c>
      <c r="N10" s="13">
        <v>0.43783783783783786</v>
      </c>
      <c r="O10" s="14">
        <v>0.16666666666666674</v>
      </c>
    </row>
    <row r="11" spans="2:15" ht="14.4" thickBot="1">
      <c r="B11" s="49">
        <v>2</v>
      </c>
      <c r="C11" s="15" t="s">
        <v>40</v>
      </c>
      <c r="D11" s="16">
        <v>41</v>
      </c>
      <c r="E11" s="17">
        <v>0.18636363636363637</v>
      </c>
      <c r="F11" s="16">
        <v>2</v>
      </c>
      <c r="G11" s="17">
        <v>1.6E-2</v>
      </c>
      <c r="H11" s="18">
        <v>19.5</v>
      </c>
      <c r="I11" s="16">
        <v>52</v>
      </c>
      <c r="J11" s="18">
        <v>-0.21153846153846156</v>
      </c>
      <c r="K11" s="16">
        <v>93</v>
      </c>
      <c r="L11" s="17">
        <v>0.19096509240246407</v>
      </c>
      <c r="M11" s="16">
        <v>24</v>
      </c>
      <c r="N11" s="17">
        <v>6.4864864864864868E-2</v>
      </c>
      <c r="O11" s="18">
        <v>2.875</v>
      </c>
    </row>
    <row r="12" spans="2:15" ht="14.4" thickBot="1">
      <c r="B12" s="10">
        <v>3</v>
      </c>
      <c r="C12" s="11" t="s">
        <v>12</v>
      </c>
      <c r="D12" s="12">
        <v>39</v>
      </c>
      <c r="E12" s="13">
        <v>0.17727272727272728</v>
      </c>
      <c r="F12" s="12">
        <v>12</v>
      </c>
      <c r="G12" s="13">
        <v>9.6000000000000002E-2</v>
      </c>
      <c r="H12" s="14">
        <v>2.25</v>
      </c>
      <c r="I12" s="12">
        <v>23</v>
      </c>
      <c r="J12" s="14">
        <v>0.69565217391304346</v>
      </c>
      <c r="K12" s="12">
        <v>62</v>
      </c>
      <c r="L12" s="13">
        <v>0.12731006160164271</v>
      </c>
      <c r="M12" s="12">
        <v>29</v>
      </c>
      <c r="N12" s="13">
        <v>7.8378378378378383E-2</v>
      </c>
      <c r="O12" s="14">
        <v>1.1379310344827585</v>
      </c>
    </row>
    <row r="13" spans="2:15" ht="14.4" thickBot="1">
      <c r="B13" s="49">
        <v>4</v>
      </c>
      <c r="C13" s="15" t="s">
        <v>16</v>
      </c>
      <c r="D13" s="16">
        <v>18</v>
      </c>
      <c r="E13" s="17">
        <v>8.1818181818181818E-2</v>
      </c>
      <c r="F13" s="16">
        <v>14</v>
      </c>
      <c r="G13" s="17">
        <v>0.112</v>
      </c>
      <c r="H13" s="18">
        <v>0.28571428571428581</v>
      </c>
      <c r="I13" s="16">
        <v>11</v>
      </c>
      <c r="J13" s="18">
        <v>0.63636363636363646</v>
      </c>
      <c r="K13" s="16">
        <v>29</v>
      </c>
      <c r="L13" s="17">
        <v>5.9548254620123205E-2</v>
      </c>
      <c r="M13" s="16">
        <v>23</v>
      </c>
      <c r="N13" s="17">
        <v>6.2162162162162166E-2</v>
      </c>
      <c r="O13" s="18">
        <v>0.26086956521739135</v>
      </c>
    </row>
    <row r="14" spans="2:15" ht="14.4" thickBot="1">
      <c r="B14" s="10">
        <v>5</v>
      </c>
      <c r="C14" s="11" t="s">
        <v>4</v>
      </c>
      <c r="D14" s="12">
        <v>20</v>
      </c>
      <c r="E14" s="13">
        <v>9.0909090909090912E-2</v>
      </c>
      <c r="F14" s="12">
        <v>19</v>
      </c>
      <c r="G14" s="13">
        <v>0.152</v>
      </c>
      <c r="H14" s="14">
        <v>5.2631578947368363E-2</v>
      </c>
      <c r="I14" s="12">
        <v>4</v>
      </c>
      <c r="J14" s="14">
        <v>4</v>
      </c>
      <c r="K14" s="12">
        <v>24</v>
      </c>
      <c r="L14" s="13">
        <v>4.9281314168377825E-2</v>
      </c>
      <c r="M14" s="12">
        <v>56</v>
      </c>
      <c r="N14" s="13">
        <v>0.15135135135135136</v>
      </c>
      <c r="O14" s="14">
        <v>-0.5714285714285714</v>
      </c>
    </row>
    <row r="15" spans="2:15" ht="14.4" thickBot="1">
      <c r="B15" s="119" t="s">
        <v>41</v>
      </c>
      <c r="C15" s="120"/>
      <c r="D15" s="20">
        <f>SUM(D10:D14)</f>
        <v>195</v>
      </c>
      <c r="E15" s="21">
        <f>D15/D17</f>
        <v>0.88636363636363635</v>
      </c>
      <c r="F15" s="20">
        <f>SUM(F10:F14)</f>
        <v>102</v>
      </c>
      <c r="G15" s="21">
        <f>F15/F17</f>
        <v>0.81599999999999995</v>
      </c>
      <c r="H15" s="22">
        <f>D15/F15-1</f>
        <v>0.91176470588235303</v>
      </c>
      <c r="I15" s="20">
        <f>SUM(I10:I14)</f>
        <v>202</v>
      </c>
      <c r="J15" s="21">
        <f>D15/I15-1</f>
        <v>-3.4653465346534684E-2</v>
      </c>
      <c r="K15" s="20">
        <f>SUM(K10:K14)</f>
        <v>397</v>
      </c>
      <c r="L15" s="21">
        <f>K15/K17</f>
        <v>0.8151950718685832</v>
      </c>
      <c r="M15" s="20">
        <f>SUM(M10:M14)</f>
        <v>294</v>
      </c>
      <c r="N15" s="21">
        <f>M15/M17</f>
        <v>0.79459459459459458</v>
      </c>
      <c r="O15" s="22">
        <f>K15/M15-1</f>
        <v>0.35034013605442182</v>
      </c>
    </row>
    <row r="16" spans="2:15" ht="14.4" thickBot="1">
      <c r="B16" s="119" t="s">
        <v>29</v>
      </c>
      <c r="C16" s="120"/>
      <c r="D16" s="20">
        <f>D17-D15</f>
        <v>25</v>
      </c>
      <c r="E16" s="21">
        <f t="shared" ref="E16:O16" si="0">E17-E15</f>
        <v>0.11363636363636365</v>
      </c>
      <c r="F16" s="33">
        <f t="shared" si="0"/>
        <v>23</v>
      </c>
      <c r="G16" s="21">
        <f t="shared" si="0"/>
        <v>0.18400000000000027</v>
      </c>
      <c r="H16" s="22">
        <f t="shared" si="0"/>
        <v>-0.15176470588235302</v>
      </c>
      <c r="I16" s="33">
        <f t="shared" si="0"/>
        <v>65</v>
      </c>
      <c r="J16" s="22">
        <f t="shared" si="0"/>
        <v>-0.14137649720028178</v>
      </c>
      <c r="K16" s="33">
        <f t="shared" si="0"/>
        <v>90</v>
      </c>
      <c r="L16" s="21">
        <f t="shared" si="0"/>
        <v>0.1848049281314168</v>
      </c>
      <c r="M16" s="33">
        <f t="shared" si="0"/>
        <v>76</v>
      </c>
      <c r="N16" s="21">
        <f t="shared" si="0"/>
        <v>0.20540540540540542</v>
      </c>
      <c r="O16" s="22">
        <f t="shared" si="0"/>
        <v>-3.4123919838205508E-2</v>
      </c>
    </row>
    <row r="17" spans="2:15" ht="14.4" thickBot="1">
      <c r="B17" s="117" t="s">
        <v>30</v>
      </c>
      <c r="C17" s="118"/>
      <c r="D17" s="23">
        <v>220</v>
      </c>
      <c r="E17" s="24">
        <v>1</v>
      </c>
      <c r="F17" s="23">
        <v>125</v>
      </c>
      <c r="G17" s="24">
        <v>1.0000000000000002</v>
      </c>
      <c r="H17" s="25">
        <v>0.76</v>
      </c>
      <c r="I17" s="23">
        <v>267</v>
      </c>
      <c r="J17" s="25">
        <v>-0.17602996254681647</v>
      </c>
      <c r="K17" s="23">
        <v>487</v>
      </c>
      <c r="L17" s="24">
        <v>1</v>
      </c>
      <c r="M17" s="23">
        <v>370</v>
      </c>
      <c r="N17" s="24">
        <v>1</v>
      </c>
      <c r="O17" s="25">
        <v>0.31621621621621632</v>
      </c>
    </row>
    <row r="18" spans="2:15">
      <c r="B18" s="62" t="s">
        <v>58</v>
      </c>
    </row>
    <row r="19" spans="2:15">
      <c r="B19" s="62" t="s">
        <v>65</v>
      </c>
    </row>
    <row r="20" spans="2:15">
      <c r="B20" s="65" t="s">
        <v>59</v>
      </c>
      <c r="C20" s="1"/>
      <c r="D20" s="1"/>
      <c r="E20" s="1"/>
      <c r="F20" s="1"/>
      <c r="G20" s="1"/>
    </row>
    <row r="21" spans="2:15">
      <c r="B21" s="66" t="s">
        <v>66</v>
      </c>
    </row>
    <row r="22" spans="2:15">
      <c r="B22" s="59"/>
    </row>
  </sheetData>
  <mergeCells count="26"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B2:O2"/>
    <mergeCell ref="B3:O3"/>
    <mergeCell ref="H8:H9"/>
    <mergeCell ref="J8:J9"/>
    <mergeCell ref="D6:E7"/>
    <mergeCell ref="H6:H7"/>
    <mergeCell ref="K4:O4"/>
    <mergeCell ref="K5:O5"/>
    <mergeCell ref="K6:L7"/>
    <mergeCell ref="M6:N7"/>
    <mergeCell ref="O6:O7"/>
    <mergeCell ref="O8:O9"/>
    <mergeCell ref="I6:I7"/>
    <mergeCell ref="J6:J7"/>
  </mergeCells>
  <phoneticPr fontId="4" type="noConversion"/>
  <conditionalFormatting sqref="D10:O14">
    <cfRule type="cellIs" dxfId="26" priority="2" operator="equal">
      <formula>0</formula>
    </cfRule>
  </conditionalFormatting>
  <conditionalFormatting sqref="H10:H16">
    <cfRule type="cellIs" dxfId="25" priority="3" operator="lessThan">
      <formula>0</formula>
    </cfRule>
  </conditionalFormatting>
  <conditionalFormatting sqref="J10:J14">
    <cfRule type="cellIs" dxfId="24" priority="9" operator="lessThan">
      <formula>0</formula>
    </cfRule>
  </conditionalFormatting>
  <conditionalFormatting sqref="J16">
    <cfRule type="cellIs" dxfId="23" priority="4" operator="lessThan">
      <formula>0</formula>
    </cfRule>
  </conditionalFormatting>
  <conditionalFormatting sqref="O10:O16">
    <cfRule type="cellIs" dxfId="2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AA63-5729-4078-8000-125F3D72B87B}">
  <sheetPr>
    <pageSetUpPr fitToPage="1"/>
  </sheetPr>
  <dimension ref="B1:V81"/>
  <sheetViews>
    <sheetView showGridLines="0" workbookViewId="0">
      <selection activeCell="V1" sqref="V1"/>
    </sheetView>
  </sheetViews>
  <sheetFormatPr defaultColWidth="9.21875" defaultRowHeight="13.8"/>
  <cols>
    <col min="1" max="1" width="2" style="1" customWidth="1"/>
    <col min="2" max="2" width="8.21875" style="1" customWidth="1"/>
    <col min="3" max="3" width="19.21875" style="1" customWidth="1"/>
    <col min="4" max="12" width="10.21875" style="1" customWidth="1"/>
    <col min="13" max="14" width="4.44140625" style="1" customWidth="1"/>
    <col min="15" max="15" width="13.21875" style="1" customWidth="1"/>
    <col min="16" max="16" width="19.21875" style="1" customWidth="1"/>
    <col min="17" max="17" width="10.44140625" style="1" customWidth="1"/>
    <col min="18" max="22" width="10.5546875" style="1" customWidth="1"/>
    <col min="23" max="23" width="11.77734375" style="1" customWidth="1"/>
    <col min="24" max="16384" width="9.21875" style="1"/>
  </cols>
  <sheetData>
    <row r="1" spans="2:22">
      <c r="B1" s="1" t="s">
        <v>7</v>
      </c>
      <c r="D1" s="2"/>
      <c r="O1" s="3"/>
      <c r="V1" s="3">
        <v>46086</v>
      </c>
    </row>
    <row r="2" spans="2:22" ht="14.55" customHeight="1">
      <c r="B2" s="113" t="s">
        <v>121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67"/>
      <c r="N2" s="26"/>
      <c r="O2" s="113" t="s">
        <v>122</v>
      </c>
      <c r="P2" s="113"/>
      <c r="Q2" s="113"/>
      <c r="R2" s="113"/>
      <c r="S2" s="113"/>
      <c r="T2" s="113"/>
      <c r="U2" s="113"/>
      <c r="V2" s="113"/>
    </row>
    <row r="3" spans="2:22" ht="14.55" customHeight="1">
      <c r="B3" s="114" t="s">
        <v>123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67"/>
      <c r="N3" s="26"/>
      <c r="O3" s="114" t="s">
        <v>124</v>
      </c>
      <c r="P3" s="114"/>
      <c r="Q3" s="114"/>
      <c r="R3" s="114"/>
      <c r="S3" s="114"/>
      <c r="T3" s="114"/>
      <c r="U3" s="114"/>
      <c r="V3" s="114"/>
    </row>
    <row r="4" spans="2:22" ht="14.55" customHeight="1" thickBot="1">
      <c r="B4" s="88"/>
      <c r="C4" s="88"/>
      <c r="D4" s="88"/>
      <c r="E4" s="88"/>
      <c r="F4" s="88"/>
      <c r="G4" s="88"/>
      <c r="H4" s="88"/>
      <c r="I4" s="88"/>
      <c r="J4" s="88"/>
      <c r="K4" s="28"/>
      <c r="L4" s="89" t="s">
        <v>93</v>
      </c>
      <c r="M4" s="67"/>
      <c r="O4" s="88"/>
      <c r="P4" s="88"/>
      <c r="Q4" s="88"/>
      <c r="R4" s="88"/>
      <c r="S4" s="88"/>
      <c r="T4" s="88"/>
      <c r="U4" s="28"/>
      <c r="V4" s="89" t="s">
        <v>93</v>
      </c>
    </row>
    <row r="5" spans="2:22" ht="14.55" customHeight="1">
      <c r="B5" s="129" t="s">
        <v>0</v>
      </c>
      <c r="C5" s="129" t="s">
        <v>1</v>
      </c>
      <c r="D5" s="131" t="s">
        <v>94</v>
      </c>
      <c r="E5" s="104"/>
      <c r="F5" s="104"/>
      <c r="G5" s="104"/>
      <c r="H5" s="104"/>
      <c r="I5" s="105"/>
      <c r="J5" s="131" t="s">
        <v>73</v>
      </c>
      <c r="K5" s="104"/>
      <c r="L5" s="105"/>
      <c r="M5" s="67"/>
      <c r="O5" s="129" t="s">
        <v>0</v>
      </c>
      <c r="P5" s="129" t="s">
        <v>1</v>
      </c>
      <c r="Q5" s="131" t="s">
        <v>95</v>
      </c>
      <c r="R5" s="104"/>
      <c r="S5" s="104"/>
      <c r="T5" s="104"/>
      <c r="U5" s="104"/>
      <c r="V5" s="105"/>
    </row>
    <row r="6" spans="2:22" ht="14.55" customHeight="1" thickBot="1">
      <c r="B6" s="130"/>
      <c r="C6" s="130"/>
      <c r="D6" s="115" t="s">
        <v>96</v>
      </c>
      <c r="E6" s="107"/>
      <c r="F6" s="107"/>
      <c r="G6" s="107"/>
      <c r="H6" s="107"/>
      <c r="I6" s="108"/>
      <c r="J6" s="115" t="s">
        <v>74</v>
      </c>
      <c r="K6" s="107"/>
      <c r="L6" s="108"/>
      <c r="M6" s="67"/>
      <c r="O6" s="130"/>
      <c r="P6" s="130"/>
      <c r="Q6" s="115" t="s">
        <v>92</v>
      </c>
      <c r="R6" s="107"/>
      <c r="S6" s="107"/>
      <c r="T6" s="107"/>
      <c r="U6" s="107"/>
      <c r="V6" s="108"/>
    </row>
    <row r="7" spans="2:22" ht="14.55" customHeight="1">
      <c r="B7" s="130"/>
      <c r="C7" s="130"/>
      <c r="D7" s="109">
        <v>2026</v>
      </c>
      <c r="E7" s="110"/>
      <c r="F7" s="109">
        <v>2025</v>
      </c>
      <c r="G7" s="110"/>
      <c r="H7" s="98" t="s">
        <v>22</v>
      </c>
      <c r="I7" s="98" t="s">
        <v>46</v>
      </c>
      <c r="J7" s="98">
        <v>2026</v>
      </c>
      <c r="K7" s="98" t="s">
        <v>97</v>
      </c>
      <c r="L7" s="137" t="s">
        <v>98</v>
      </c>
      <c r="M7" s="67"/>
      <c r="O7" s="130"/>
      <c r="P7" s="130"/>
      <c r="Q7" s="109">
        <v>2026</v>
      </c>
      <c r="R7" s="110"/>
      <c r="S7" s="109">
        <v>2026</v>
      </c>
      <c r="T7" s="110"/>
      <c r="U7" s="98" t="s">
        <v>22</v>
      </c>
      <c r="V7" s="98" t="s">
        <v>99</v>
      </c>
    </row>
    <row r="8" spans="2:22" ht="14.55" customHeight="1" thickBot="1">
      <c r="B8" s="123" t="s">
        <v>23</v>
      </c>
      <c r="C8" s="123" t="s">
        <v>24</v>
      </c>
      <c r="D8" s="111"/>
      <c r="E8" s="112"/>
      <c r="F8" s="111"/>
      <c r="G8" s="112"/>
      <c r="H8" s="99"/>
      <c r="I8" s="99"/>
      <c r="J8" s="99"/>
      <c r="K8" s="99"/>
      <c r="L8" s="138"/>
      <c r="M8" s="67"/>
      <c r="O8" s="123" t="s">
        <v>23</v>
      </c>
      <c r="P8" s="123" t="s">
        <v>24</v>
      </c>
      <c r="Q8" s="111"/>
      <c r="R8" s="112"/>
      <c r="S8" s="111"/>
      <c r="T8" s="112"/>
      <c r="U8" s="99"/>
      <c r="V8" s="99"/>
    </row>
    <row r="9" spans="2:22" ht="14.55" customHeight="1">
      <c r="B9" s="123"/>
      <c r="C9" s="123"/>
      <c r="D9" s="4" t="s">
        <v>25</v>
      </c>
      <c r="E9" s="5" t="s">
        <v>2</v>
      </c>
      <c r="F9" s="4" t="s">
        <v>25</v>
      </c>
      <c r="G9" s="5" t="s">
        <v>2</v>
      </c>
      <c r="H9" s="96" t="s">
        <v>26</v>
      </c>
      <c r="I9" s="96" t="s">
        <v>47</v>
      </c>
      <c r="J9" s="96" t="s">
        <v>25</v>
      </c>
      <c r="K9" s="96" t="s">
        <v>100</v>
      </c>
      <c r="L9" s="135" t="s">
        <v>101</v>
      </c>
      <c r="M9" s="67"/>
      <c r="O9" s="123"/>
      <c r="P9" s="123"/>
      <c r="Q9" s="4" t="s">
        <v>25</v>
      </c>
      <c r="R9" s="5" t="s">
        <v>2</v>
      </c>
      <c r="S9" s="4" t="s">
        <v>25</v>
      </c>
      <c r="T9" s="5" t="s">
        <v>2</v>
      </c>
      <c r="U9" s="96" t="s">
        <v>26</v>
      </c>
      <c r="V9" s="96" t="s">
        <v>102</v>
      </c>
    </row>
    <row r="10" spans="2:22" ht="14.55" customHeight="1" thickBot="1">
      <c r="B10" s="124"/>
      <c r="C10" s="124"/>
      <c r="D10" s="7" t="s">
        <v>27</v>
      </c>
      <c r="E10" s="8" t="s">
        <v>28</v>
      </c>
      <c r="F10" s="7" t="s">
        <v>27</v>
      </c>
      <c r="G10" s="8" t="s">
        <v>28</v>
      </c>
      <c r="H10" s="97"/>
      <c r="I10" s="97"/>
      <c r="J10" s="97" t="s">
        <v>27</v>
      </c>
      <c r="K10" s="97"/>
      <c r="L10" s="136"/>
      <c r="M10" s="67"/>
      <c r="O10" s="124"/>
      <c r="P10" s="124"/>
      <c r="Q10" s="7" t="s">
        <v>27</v>
      </c>
      <c r="R10" s="8" t="s">
        <v>28</v>
      </c>
      <c r="S10" s="7" t="s">
        <v>27</v>
      </c>
      <c r="T10" s="8" t="s">
        <v>28</v>
      </c>
      <c r="U10" s="97"/>
      <c r="V10" s="97"/>
    </row>
    <row r="11" spans="2:22" ht="14.55" customHeight="1" thickBot="1">
      <c r="B11" s="10">
        <v>1</v>
      </c>
      <c r="C11" s="11" t="s">
        <v>11</v>
      </c>
      <c r="D11" s="12">
        <v>1006</v>
      </c>
      <c r="E11" s="13">
        <v>0.18307552320291173</v>
      </c>
      <c r="F11" s="12">
        <v>833</v>
      </c>
      <c r="G11" s="13">
        <v>0.16736990154711673</v>
      </c>
      <c r="H11" s="14">
        <v>0.2076830732292918</v>
      </c>
      <c r="I11" s="29">
        <v>1</v>
      </c>
      <c r="J11" s="12">
        <v>934</v>
      </c>
      <c r="K11" s="14">
        <v>7.7087794432548096E-2</v>
      </c>
      <c r="L11" s="29">
        <v>0</v>
      </c>
      <c r="M11" s="67"/>
      <c r="O11" s="10">
        <v>1</v>
      </c>
      <c r="P11" s="11" t="s">
        <v>11</v>
      </c>
      <c r="Q11" s="12">
        <v>1940</v>
      </c>
      <c r="R11" s="13">
        <v>0.17796532428217596</v>
      </c>
      <c r="S11" s="12">
        <v>1440</v>
      </c>
      <c r="T11" s="13">
        <v>0.14543985456014544</v>
      </c>
      <c r="U11" s="14">
        <v>0.34722222222222232</v>
      </c>
      <c r="V11" s="29">
        <v>2</v>
      </c>
    </row>
    <row r="12" spans="2:22" ht="14.55" customHeight="1" thickBot="1">
      <c r="B12" s="68">
        <v>2</v>
      </c>
      <c r="C12" s="15" t="s">
        <v>16</v>
      </c>
      <c r="D12" s="16">
        <v>911</v>
      </c>
      <c r="E12" s="17">
        <v>0.16578707916287533</v>
      </c>
      <c r="F12" s="16">
        <v>948</v>
      </c>
      <c r="G12" s="17">
        <v>0.19047619047619047</v>
      </c>
      <c r="H12" s="18">
        <v>-3.9029535864978926E-2</v>
      </c>
      <c r="I12" s="30">
        <v>-1</v>
      </c>
      <c r="J12" s="16">
        <v>853</v>
      </c>
      <c r="K12" s="18">
        <v>6.7995310668229836E-2</v>
      </c>
      <c r="L12" s="30">
        <v>1</v>
      </c>
      <c r="M12" s="67"/>
      <c r="O12" s="68">
        <v>2</v>
      </c>
      <c r="P12" s="15" t="s">
        <v>38</v>
      </c>
      <c r="Q12" s="16">
        <v>1777</v>
      </c>
      <c r="R12" s="17">
        <v>0.16301256765434363</v>
      </c>
      <c r="S12" s="16">
        <v>1535</v>
      </c>
      <c r="T12" s="17">
        <v>0.15503484496515504</v>
      </c>
      <c r="U12" s="18">
        <v>0.15765472312703577</v>
      </c>
      <c r="V12" s="30">
        <v>0</v>
      </c>
    </row>
    <row r="13" spans="2:22" ht="14.55" customHeight="1" thickBot="1">
      <c r="B13" s="10">
        <v>3</v>
      </c>
      <c r="C13" s="11" t="s">
        <v>38</v>
      </c>
      <c r="D13" s="12">
        <v>877</v>
      </c>
      <c r="E13" s="13">
        <v>0.15959963603275706</v>
      </c>
      <c r="F13" s="12">
        <v>745</v>
      </c>
      <c r="G13" s="13">
        <v>0.1496885674100864</v>
      </c>
      <c r="H13" s="14">
        <v>0.1771812080536912</v>
      </c>
      <c r="I13" s="29">
        <v>0</v>
      </c>
      <c r="J13" s="12">
        <v>900</v>
      </c>
      <c r="K13" s="14">
        <v>-2.5555555555555554E-2</v>
      </c>
      <c r="L13" s="29">
        <v>-1</v>
      </c>
      <c r="M13" s="67"/>
      <c r="O13" s="10">
        <v>3</v>
      </c>
      <c r="P13" s="11" t="s">
        <v>16</v>
      </c>
      <c r="Q13" s="12">
        <v>1764</v>
      </c>
      <c r="R13" s="13">
        <v>0.16182001651224659</v>
      </c>
      <c r="S13" s="12">
        <v>1768</v>
      </c>
      <c r="T13" s="13">
        <v>0.17856782143217856</v>
      </c>
      <c r="U13" s="14">
        <v>-2.2624434389140191E-3</v>
      </c>
      <c r="V13" s="29">
        <v>-2</v>
      </c>
    </row>
    <row r="14" spans="2:22" ht="14.55" customHeight="1" thickBot="1">
      <c r="B14" s="68">
        <v>4</v>
      </c>
      <c r="C14" s="15" t="s">
        <v>17</v>
      </c>
      <c r="D14" s="16">
        <v>618</v>
      </c>
      <c r="E14" s="17">
        <v>0.11246587807097361</v>
      </c>
      <c r="F14" s="16">
        <v>562</v>
      </c>
      <c r="G14" s="17">
        <v>0.11291942937512557</v>
      </c>
      <c r="H14" s="18">
        <v>9.9644128113878905E-2</v>
      </c>
      <c r="I14" s="30">
        <v>0</v>
      </c>
      <c r="J14" s="16">
        <v>611</v>
      </c>
      <c r="K14" s="18">
        <v>1.1456628477905184E-2</v>
      </c>
      <c r="L14" s="30">
        <v>0</v>
      </c>
      <c r="M14" s="67"/>
      <c r="O14" s="68">
        <v>4</v>
      </c>
      <c r="P14" s="15" t="s">
        <v>17</v>
      </c>
      <c r="Q14" s="16">
        <v>1229</v>
      </c>
      <c r="R14" s="17">
        <v>0.11274195027979085</v>
      </c>
      <c r="S14" s="16">
        <v>1201</v>
      </c>
      <c r="T14" s="17">
        <v>0.1213008786991213</v>
      </c>
      <c r="U14" s="18">
        <v>2.3313905079100694E-2</v>
      </c>
      <c r="V14" s="30">
        <v>0</v>
      </c>
    </row>
    <row r="15" spans="2:22" ht="14.55" customHeight="1" thickBot="1">
      <c r="B15" s="10">
        <v>5</v>
      </c>
      <c r="C15" s="11" t="s">
        <v>13</v>
      </c>
      <c r="D15" s="12">
        <v>596</v>
      </c>
      <c r="E15" s="13">
        <v>0.10846223839854413</v>
      </c>
      <c r="F15" s="12">
        <v>465</v>
      </c>
      <c r="G15" s="13">
        <v>9.3429776974080767E-2</v>
      </c>
      <c r="H15" s="14">
        <v>0.2817204301075269</v>
      </c>
      <c r="I15" s="29">
        <v>0</v>
      </c>
      <c r="J15" s="12">
        <v>573</v>
      </c>
      <c r="K15" s="14">
        <v>4.0139616055846483E-2</v>
      </c>
      <c r="L15" s="29">
        <v>0</v>
      </c>
      <c r="M15" s="67"/>
      <c r="O15" s="10">
        <v>5</v>
      </c>
      <c r="P15" s="11" t="s">
        <v>13</v>
      </c>
      <c r="Q15" s="12">
        <v>1169</v>
      </c>
      <c r="R15" s="13">
        <v>0.10723786808549675</v>
      </c>
      <c r="S15" s="12">
        <v>941</v>
      </c>
      <c r="T15" s="13">
        <v>9.5040904959095035E-2</v>
      </c>
      <c r="U15" s="14">
        <v>0.24229543039319879</v>
      </c>
      <c r="V15" s="29">
        <v>0</v>
      </c>
    </row>
    <row r="16" spans="2:22" ht="14.55" customHeight="1" thickBot="1">
      <c r="B16" s="68">
        <v>6</v>
      </c>
      <c r="C16" s="15" t="s">
        <v>9</v>
      </c>
      <c r="D16" s="16">
        <v>301</v>
      </c>
      <c r="E16" s="17">
        <v>5.4777070063694269E-2</v>
      </c>
      <c r="F16" s="16">
        <v>377</v>
      </c>
      <c r="G16" s="17">
        <v>7.5748442837050428E-2</v>
      </c>
      <c r="H16" s="18">
        <v>-0.20159151193633951</v>
      </c>
      <c r="I16" s="30">
        <v>0</v>
      </c>
      <c r="J16" s="16">
        <v>348</v>
      </c>
      <c r="K16" s="18">
        <v>-0.13505747126436785</v>
      </c>
      <c r="L16" s="30">
        <v>0</v>
      </c>
      <c r="M16" s="67"/>
      <c r="O16" s="68">
        <v>6</v>
      </c>
      <c r="P16" s="15" t="s">
        <v>9</v>
      </c>
      <c r="Q16" s="16">
        <v>649</v>
      </c>
      <c r="R16" s="17">
        <v>5.9535822401614528E-2</v>
      </c>
      <c r="S16" s="16">
        <v>912</v>
      </c>
      <c r="T16" s="17">
        <v>9.2111907888092107E-2</v>
      </c>
      <c r="U16" s="18">
        <v>-0.28837719298245612</v>
      </c>
      <c r="V16" s="30">
        <v>0</v>
      </c>
    </row>
    <row r="17" spans="2:22" ht="14.55" customHeight="1" thickBot="1">
      <c r="B17" s="10">
        <v>7</v>
      </c>
      <c r="C17" s="11" t="s">
        <v>18</v>
      </c>
      <c r="D17" s="12">
        <v>288</v>
      </c>
      <c r="E17" s="13">
        <v>5.241128298453139E-2</v>
      </c>
      <c r="F17" s="12">
        <v>313</v>
      </c>
      <c r="G17" s="13">
        <v>6.2889290737392009E-2</v>
      </c>
      <c r="H17" s="14">
        <v>-7.9872204472843489E-2</v>
      </c>
      <c r="I17" s="29">
        <v>0</v>
      </c>
      <c r="J17" s="12">
        <v>273</v>
      </c>
      <c r="K17" s="14">
        <v>5.4945054945054972E-2</v>
      </c>
      <c r="L17" s="29">
        <v>0</v>
      </c>
      <c r="M17" s="67"/>
      <c r="O17" s="10">
        <v>7</v>
      </c>
      <c r="P17" s="11" t="s">
        <v>18</v>
      </c>
      <c r="Q17" s="12">
        <v>561</v>
      </c>
      <c r="R17" s="13">
        <v>5.1463168516649851E-2</v>
      </c>
      <c r="S17" s="12">
        <v>544</v>
      </c>
      <c r="T17" s="13">
        <v>5.4943945056054946E-2</v>
      </c>
      <c r="U17" s="14">
        <v>3.125E-2</v>
      </c>
      <c r="V17" s="29">
        <v>0</v>
      </c>
    </row>
    <row r="18" spans="2:22" ht="14.55" customHeight="1" thickBot="1">
      <c r="B18" s="68">
        <v>8</v>
      </c>
      <c r="C18" s="15" t="s">
        <v>12</v>
      </c>
      <c r="D18" s="16">
        <v>235</v>
      </c>
      <c r="E18" s="17">
        <v>4.2766151046405826E-2</v>
      </c>
      <c r="F18" s="16">
        <v>239</v>
      </c>
      <c r="G18" s="17">
        <v>4.8020896122161948E-2</v>
      </c>
      <c r="H18" s="18">
        <v>-1.6736401673640211E-2</v>
      </c>
      <c r="I18" s="30">
        <v>0</v>
      </c>
      <c r="J18" s="16">
        <v>162</v>
      </c>
      <c r="K18" s="18">
        <v>0.45061728395061729</v>
      </c>
      <c r="L18" s="30">
        <v>0</v>
      </c>
      <c r="M18" s="67"/>
      <c r="O18" s="68">
        <v>8</v>
      </c>
      <c r="P18" s="15" t="s">
        <v>12</v>
      </c>
      <c r="Q18" s="16">
        <v>397</v>
      </c>
      <c r="R18" s="17">
        <v>3.6418677185579305E-2</v>
      </c>
      <c r="S18" s="16">
        <v>471</v>
      </c>
      <c r="T18" s="17">
        <v>4.7570952429047568E-2</v>
      </c>
      <c r="U18" s="18">
        <v>-0.1571125265392781</v>
      </c>
      <c r="V18" s="30">
        <v>0</v>
      </c>
    </row>
    <row r="19" spans="2:22" ht="14.55" customHeight="1" thickBot="1">
      <c r="B19" s="10">
        <v>9</v>
      </c>
      <c r="C19" s="11" t="s">
        <v>15</v>
      </c>
      <c r="D19" s="12">
        <v>148</v>
      </c>
      <c r="E19" s="13">
        <v>2.6933575978161966E-2</v>
      </c>
      <c r="F19" s="12">
        <v>134</v>
      </c>
      <c r="G19" s="13">
        <v>2.6923849708659835E-2</v>
      </c>
      <c r="H19" s="14">
        <v>0.10447761194029859</v>
      </c>
      <c r="I19" s="29">
        <v>1</v>
      </c>
      <c r="J19" s="12">
        <v>149</v>
      </c>
      <c r="K19" s="14">
        <v>-6.7114093959731447E-3</v>
      </c>
      <c r="L19" s="29">
        <v>0</v>
      </c>
      <c r="M19" s="67"/>
      <c r="O19" s="10">
        <v>9</v>
      </c>
      <c r="P19" s="11" t="s">
        <v>15</v>
      </c>
      <c r="Q19" s="12">
        <v>297</v>
      </c>
      <c r="R19" s="13">
        <v>2.7245206861755803E-2</v>
      </c>
      <c r="S19" s="12">
        <v>340</v>
      </c>
      <c r="T19" s="13">
        <v>3.433996566003434E-2</v>
      </c>
      <c r="U19" s="14">
        <v>-0.12647058823529411</v>
      </c>
      <c r="V19" s="29">
        <v>0</v>
      </c>
    </row>
    <row r="20" spans="2:22" ht="14.55" customHeight="1" thickBot="1">
      <c r="B20" s="68">
        <v>10</v>
      </c>
      <c r="C20" s="15" t="s">
        <v>14</v>
      </c>
      <c r="D20" s="16">
        <v>142</v>
      </c>
      <c r="E20" s="17">
        <v>2.5841674249317562E-2</v>
      </c>
      <c r="F20" s="16">
        <v>141</v>
      </c>
      <c r="G20" s="17">
        <v>2.8330319469559977E-2</v>
      </c>
      <c r="H20" s="18">
        <v>7.0921985815601829E-3</v>
      </c>
      <c r="I20" s="30">
        <v>-1</v>
      </c>
      <c r="J20" s="16">
        <v>140</v>
      </c>
      <c r="K20" s="18">
        <v>1.4285714285714235E-2</v>
      </c>
      <c r="L20" s="30">
        <v>0</v>
      </c>
      <c r="M20" s="67"/>
      <c r="O20" s="68">
        <v>10</v>
      </c>
      <c r="P20" s="15" t="s">
        <v>14</v>
      </c>
      <c r="Q20" s="16">
        <v>282</v>
      </c>
      <c r="R20" s="17">
        <v>2.5869186313182278E-2</v>
      </c>
      <c r="S20" s="16">
        <v>321</v>
      </c>
      <c r="T20" s="17">
        <v>3.2420967579032421E-2</v>
      </c>
      <c r="U20" s="18">
        <v>-0.12149532710280375</v>
      </c>
      <c r="V20" s="30">
        <v>0</v>
      </c>
    </row>
    <row r="21" spans="2:22" ht="14.55" customHeight="1" thickBot="1">
      <c r="B21" s="10">
        <v>11</v>
      </c>
      <c r="C21" s="11" t="s">
        <v>4</v>
      </c>
      <c r="D21" s="12">
        <v>72</v>
      </c>
      <c r="E21" s="13">
        <v>1.3102820746132848E-2</v>
      </c>
      <c r="F21" s="12">
        <v>47</v>
      </c>
      <c r="G21" s="13">
        <v>9.4434398231866591E-3</v>
      </c>
      <c r="H21" s="14">
        <v>0.53191489361702127</v>
      </c>
      <c r="I21" s="29">
        <v>0</v>
      </c>
      <c r="J21" s="12">
        <v>124</v>
      </c>
      <c r="K21" s="14">
        <v>-0.41935483870967738</v>
      </c>
      <c r="L21" s="29">
        <v>0</v>
      </c>
      <c r="M21" s="67"/>
      <c r="O21" s="10">
        <v>11</v>
      </c>
      <c r="P21" s="11" t="s">
        <v>4</v>
      </c>
      <c r="Q21" s="12">
        <v>196</v>
      </c>
      <c r="R21" s="13">
        <v>1.7980001834694066E-2</v>
      </c>
      <c r="S21" s="12">
        <v>93</v>
      </c>
      <c r="T21" s="13">
        <v>9.3929906070093928E-3</v>
      </c>
      <c r="U21" s="14">
        <v>1.10752688172043</v>
      </c>
      <c r="V21" s="29">
        <v>0</v>
      </c>
    </row>
    <row r="22" spans="2:22" ht="14.55" customHeight="1" thickBot="1">
      <c r="B22" s="68">
        <v>12</v>
      </c>
      <c r="C22" s="15" t="s">
        <v>70</v>
      </c>
      <c r="D22" s="16">
        <v>59</v>
      </c>
      <c r="E22" s="17">
        <v>1.0737033666969972E-2</v>
      </c>
      <c r="F22" s="16">
        <v>10</v>
      </c>
      <c r="G22" s="17">
        <v>2.0092425155716293E-3</v>
      </c>
      <c r="H22" s="18">
        <v>4.9000000000000004</v>
      </c>
      <c r="I22" s="30">
        <v>4</v>
      </c>
      <c r="J22" s="16">
        <v>55</v>
      </c>
      <c r="K22" s="18">
        <v>7.2727272727272751E-2</v>
      </c>
      <c r="L22" s="30">
        <v>1</v>
      </c>
      <c r="M22" s="67"/>
      <c r="O22" s="68">
        <v>12</v>
      </c>
      <c r="P22" s="15" t="s">
        <v>70</v>
      </c>
      <c r="Q22" s="16">
        <v>114</v>
      </c>
      <c r="R22" s="17">
        <v>1.0457756169158793E-2</v>
      </c>
      <c r="S22" s="16">
        <v>25</v>
      </c>
      <c r="T22" s="17">
        <v>2.5249974750025249E-3</v>
      </c>
      <c r="U22" s="18">
        <v>3.5599999999999996</v>
      </c>
      <c r="V22" s="30">
        <v>2</v>
      </c>
    </row>
    <row r="23" spans="2:22" ht="14.55" customHeight="1" thickBot="1">
      <c r="B23" s="10">
        <v>13</v>
      </c>
      <c r="C23" s="11" t="s">
        <v>72</v>
      </c>
      <c r="D23" s="12">
        <v>40</v>
      </c>
      <c r="E23" s="13">
        <v>7.2793448589626936E-3</v>
      </c>
      <c r="F23" s="12">
        <v>0</v>
      </c>
      <c r="G23" s="13">
        <v>0</v>
      </c>
      <c r="H23" s="14"/>
      <c r="I23" s="29"/>
      <c r="J23" s="12">
        <v>40</v>
      </c>
      <c r="K23" s="14">
        <v>0</v>
      </c>
      <c r="L23" s="29">
        <v>2</v>
      </c>
      <c r="M23" s="67"/>
      <c r="O23" s="10">
        <v>13</v>
      </c>
      <c r="P23" s="11" t="s">
        <v>72</v>
      </c>
      <c r="Q23" s="12">
        <v>80</v>
      </c>
      <c r="R23" s="13">
        <v>7.3387762590588022E-3</v>
      </c>
      <c r="S23" s="12">
        <v>0</v>
      </c>
      <c r="T23" s="13">
        <v>0</v>
      </c>
      <c r="U23" s="14"/>
      <c r="V23" s="29"/>
    </row>
    <row r="24" spans="2:22" ht="14.55" customHeight="1" thickBot="1">
      <c r="B24" s="68">
        <v>14</v>
      </c>
      <c r="C24" s="15" t="s">
        <v>103</v>
      </c>
      <c r="D24" s="16">
        <v>22</v>
      </c>
      <c r="E24" s="17">
        <v>4.0036396724294817E-3</v>
      </c>
      <c r="F24" s="16">
        <v>24</v>
      </c>
      <c r="G24" s="17">
        <v>4.8221820373719106E-3</v>
      </c>
      <c r="H24" s="18">
        <v>-8.333333333333337E-2</v>
      </c>
      <c r="I24" s="30">
        <v>-2</v>
      </c>
      <c r="J24" s="16">
        <v>6</v>
      </c>
      <c r="K24" s="18">
        <v>2.6666666666666665</v>
      </c>
      <c r="L24" s="30">
        <v>8</v>
      </c>
      <c r="M24" s="67"/>
      <c r="O24" s="68">
        <v>14</v>
      </c>
      <c r="P24" s="15" t="s">
        <v>90</v>
      </c>
      <c r="Q24" s="16">
        <v>78</v>
      </c>
      <c r="R24" s="17">
        <v>7.1553068525823322E-3</v>
      </c>
      <c r="S24" s="16">
        <v>2</v>
      </c>
      <c r="T24" s="17">
        <v>2.0199979800020201E-4</v>
      </c>
      <c r="U24" s="18">
        <v>38</v>
      </c>
      <c r="V24" s="30">
        <v>24</v>
      </c>
    </row>
    <row r="25" spans="2:22" ht="14.55" customHeight="1" thickBot="1">
      <c r="B25" s="10"/>
      <c r="C25" s="11" t="s">
        <v>104</v>
      </c>
      <c r="D25" s="12">
        <v>22</v>
      </c>
      <c r="E25" s="13">
        <v>4.0036396724294817E-3</v>
      </c>
      <c r="F25" s="12">
        <v>12</v>
      </c>
      <c r="G25" s="13">
        <v>2.4110910186859553E-3</v>
      </c>
      <c r="H25" s="14">
        <v>0.83333333333333326</v>
      </c>
      <c r="I25" s="29">
        <v>0</v>
      </c>
      <c r="J25" s="12">
        <v>8</v>
      </c>
      <c r="K25" s="14">
        <v>1.75</v>
      </c>
      <c r="L25" s="29">
        <v>6</v>
      </c>
      <c r="M25" s="67"/>
      <c r="O25" s="10">
        <v>15</v>
      </c>
      <c r="P25" s="11" t="s">
        <v>64</v>
      </c>
      <c r="Q25" s="12">
        <v>52</v>
      </c>
      <c r="R25" s="13">
        <v>4.7702045683882211E-3</v>
      </c>
      <c r="S25" s="12">
        <v>45</v>
      </c>
      <c r="T25" s="13">
        <v>4.5449954550045449E-3</v>
      </c>
      <c r="U25" s="14">
        <v>0.15555555555555545</v>
      </c>
      <c r="V25" s="29">
        <v>-2</v>
      </c>
    </row>
    <row r="26" spans="2:22" ht="14.55" customHeight="1" thickBot="1">
      <c r="B26" s="68">
        <v>16</v>
      </c>
      <c r="C26" s="15" t="s">
        <v>76</v>
      </c>
      <c r="D26" s="16">
        <v>16</v>
      </c>
      <c r="E26" s="17">
        <v>2.9117379435850774E-3</v>
      </c>
      <c r="F26" s="16">
        <v>3</v>
      </c>
      <c r="G26" s="17">
        <v>6.0277275467148883E-4</v>
      </c>
      <c r="H26" s="18">
        <v>4.333333333333333</v>
      </c>
      <c r="I26" s="30">
        <v>9</v>
      </c>
      <c r="J26" s="16">
        <v>19</v>
      </c>
      <c r="K26" s="18">
        <v>-0.15789473684210531</v>
      </c>
      <c r="L26" s="30">
        <v>1</v>
      </c>
      <c r="M26" s="67"/>
      <c r="O26" s="68">
        <v>16</v>
      </c>
      <c r="P26" s="15" t="s">
        <v>76</v>
      </c>
      <c r="Q26" s="16">
        <v>35</v>
      </c>
      <c r="R26" s="17">
        <v>3.2107146133382261E-3</v>
      </c>
      <c r="S26" s="16">
        <v>8</v>
      </c>
      <c r="T26" s="17">
        <v>8.0799919200080805E-4</v>
      </c>
      <c r="U26" s="18">
        <v>3.375</v>
      </c>
      <c r="V26" s="30">
        <v>6</v>
      </c>
    </row>
    <row r="27" spans="2:22" ht="14.55" customHeight="1" thickBot="1">
      <c r="B27" s="10">
        <v>17</v>
      </c>
      <c r="C27" s="11" t="s">
        <v>125</v>
      </c>
      <c r="D27" s="12">
        <v>13</v>
      </c>
      <c r="E27" s="13">
        <v>2.3657870791628753E-3</v>
      </c>
      <c r="F27" s="12">
        <v>5</v>
      </c>
      <c r="G27" s="13">
        <v>1.0046212577858146E-3</v>
      </c>
      <c r="H27" s="14">
        <v>1.6</v>
      </c>
      <c r="I27" s="29">
        <v>5</v>
      </c>
      <c r="J27" s="12">
        <v>2</v>
      </c>
      <c r="K27" s="14">
        <v>5.5</v>
      </c>
      <c r="L27" s="29">
        <v>13</v>
      </c>
      <c r="M27" s="67"/>
      <c r="O27" s="10">
        <v>17</v>
      </c>
      <c r="P27" s="11" t="s">
        <v>104</v>
      </c>
      <c r="Q27" s="12">
        <v>30</v>
      </c>
      <c r="R27" s="13">
        <v>2.7520410971470506E-3</v>
      </c>
      <c r="S27" s="12">
        <v>19</v>
      </c>
      <c r="T27" s="13">
        <v>1.918998081001919E-3</v>
      </c>
      <c r="U27" s="14">
        <v>0.57894736842105265</v>
      </c>
      <c r="V27" s="29">
        <v>-1</v>
      </c>
    </row>
    <row r="28" spans="2:22" ht="14.55" customHeight="1" thickBot="1">
      <c r="B28" s="68">
        <v>18</v>
      </c>
      <c r="C28" s="15" t="s">
        <v>78</v>
      </c>
      <c r="D28" s="16">
        <v>12</v>
      </c>
      <c r="E28" s="17">
        <v>2.1838034576888081E-3</v>
      </c>
      <c r="F28" s="16">
        <v>6</v>
      </c>
      <c r="G28" s="17">
        <v>1.2055455093429777E-3</v>
      </c>
      <c r="H28" s="18">
        <v>1</v>
      </c>
      <c r="I28" s="30">
        <v>3</v>
      </c>
      <c r="J28" s="16">
        <v>11</v>
      </c>
      <c r="K28" s="18">
        <v>9.0909090909090828E-2</v>
      </c>
      <c r="L28" s="30">
        <v>0</v>
      </c>
      <c r="M28" s="67"/>
      <c r="O28" s="68"/>
      <c r="P28" s="15" t="s">
        <v>75</v>
      </c>
      <c r="Q28" s="16">
        <v>30</v>
      </c>
      <c r="R28" s="17">
        <v>2.7520410971470506E-3</v>
      </c>
      <c r="S28" s="16">
        <v>3</v>
      </c>
      <c r="T28" s="17">
        <v>3.0299969700030299E-4</v>
      </c>
      <c r="U28" s="18">
        <v>9</v>
      </c>
      <c r="V28" s="30">
        <v>16</v>
      </c>
    </row>
    <row r="29" spans="2:22" ht="14.55" customHeight="1" thickBot="1">
      <c r="B29" s="10">
        <v>19</v>
      </c>
      <c r="C29" s="11" t="s">
        <v>77</v>
      </c>
      <c r="D29" s="12">
        <v>11</v>
      </c>
      <c r="E29" s="13">
        <v>2.0018198362147408E-3</v>
      </c>
      <c r="F29" s="12">
        <v>7</v>
      </c>
      <c r="G29" s="13">
        <v>1.4064697609001407E-3</v>
      </c>
      <c r="H29" s="14">
        <v>0.5714285714285714</v>
      </c>
      <c r="I29" s="29">
        <v>0</v>
      </c>
      <c r="J29" s="12">
        <v>8</v>
      </c>
      <c r="K29" s="14">
        <v>0.375</v>
      </c>
      <c r="L29" s="29">
        <v>1</v>
      </c>
      <c r="M29" s="67"/>
      <c r="O29" s="10">
        <v>19</v>
      </c>
      <c r="P29" s="11" t="s">
        <v>103</v>
      </c>
      <c r="Q29" s="12">
        <v>28</v>
      </c>
      <c r="R29" s="13">
        <v>2.5685716906705806E-3</v>
      </c>
      <c r="S29" s="12">
        <v>48</v>
      </c>
      <c r="T29" s="13">
        <v>4.8479951520048479E-3</v>
      </c>
      <c r="U29" s="14">
        <v>-0.41666666666666663</v>
      </c>
      <c r="V29" s="29">
        <v>-7</v>
      </c>
    </row>
    <row r="30" spans="2:22" ht="14.55" customHeight="1" thickBot="1">
      <c r="B30" s="68"/>
      <c r="C30" s="15" t="s">
        <v>64</v>
      </c>
      <c r="D30" s="16">
        <v>11</v>
      </c>
      <c r="E30" s="17">
        <v>2.0018198362147408E-3</v>
      </c>
      <c r="F30" s="16">
        <v>17</v>
      </c>
      <c r="G30" s="17">
        <v>3.41571227647177E-3</v>
      </c>
      <c r="H30" s="18">
        <v>-0.3529411764705882</v>
      </c>
      <c r="I30" s="30">
        <v>-6</v>
      </c>
      <c r="J30" s="16">
        <v>41</v>
      </c>
      <c r="K30" s="18">
        <v>-0.73170731707317072</v>
      </c>
      <c r="L30" s="30">
        <v>-5</v>
      </c>
      <c r="M30" s="67"/>
      <c r="O30" s="68">
        <v>20</v>
      </c>
      <c r="P30" s="15" t="s">
        <v>78</v>
      </c>
      <c r="Q30" s="16">
        <v>23</v>
      </c>
      <c r="R30" s="17">
        <v>2.1098981744794056E-3</v>
      </c>
      <c r="S30" s="16">
        <v>11</v>
      </c>
      <c r="T30" s="17">
        <v>1.110998889001111E-3</v>
      </c>
      <c r="U30" s="18">
        <v>1.0909090909090908</v>
      </c>
      <c r="V30" s="30">
        <v>0</v>
      </c>
    </row>
    <row r="31" spans="2:22" ht="15" thickBot="1">
      <c r="B31" s="119" t="s">
        <v>67</v>
      </c>
      <c r="C31" s="120"/>
      <c r="D31" s="20">
        <f>SUM(D11:D30)</f>
        <v>5400</v>
      </c>
      <c r="E31" s="21">
        <f>D31/D33</f>
        <v>0.98271155595996362</v>
      </c>
      <c r="F31" s="20">
        <f>SUM(F11:F30)</f>
        <v>4888</v>
      </c>
      <c r="G31" s="21">
        <f>F31/F33</f>
        <v>0.98211774161141252</v>
      </c>
      <c r="H31" s="22">
        <f>D31/F31-1</f>
        <v>0.10474631751227492</v>
      </c>
      <c r="I31" s="31"/>
      <c r="J31" s="20">
        <f>SUM(J11:J30)</f>
        <v>5257</v>
      </c>
      <c r="K31" s="21">
        <f>E31/J31-1</f>
        <v>-0.99981306609169485</v>
      </c>
      <c r="L31" s="20"/>
      <c r="M31" s="67"/>
      <c r="O31" s="119" t="s">
        <v>67</v>
      </c>
      <c r="P31" s="120"/>
      <c r="Q31" s="20">
        <f>SUM(Q11:Q30)</f>
        <v>10731</v>
      </c>
      <c r="R31" s="21">
        <f>Q31/Q33</f>
        <v>0.98440510044950003</v>
      </c>
      <c r="S31" s="20">
        <f>SUM(S11:S30)</f>
        <v>9727</v>
      </c>
      <c r="T31" s="21">
        <f>S31/S33</f>
        <v>0.9824260175739824</v>
      </c>
      <c r="U31" s="22">
        <f>Q31/S31-1</f>
        <v>0.10321784722936167</v>
      </c>
      <c r="V31" s="31"/>
    </row>
    <row r="32" spans="2:22" ht="15" thickBot="1">
      <c r="B32" s="119" t="s">
        <v>29</v>
      </c>
      <c r="C32" s="120"/>
      <c r="D32" s="20">
        <f>D33-SUM(D11:D30)</f>
        <v>95</v>
      </c>
      <c r="E32" s="21">
        <f>D32/D33</f>
        <v>1.7288444040036398E-2</v>
      </c>
      <c r="F32" s="20">
        <f>F33-SUM(F11:F30)</f>
        <v>89</v>
      </c>
      <c r="G32" s="21">
        <f>F32/F33</f>
        <v>1.7882258388587504E-2</v>
      </c>
      <c r="H32" s="22">
        <f>D32/F32-1</f>
        <v>6.7415730337078594E-2</v>
      </c>
      <c r="I32" s="31"/>
      <c r="J32" s="20">
        <f>J33-SUM(J11:J30)</f>
        <v>149</v>
      </c>
      <c r="K32" s="21">
        <f>E32/J32-1</f>
        <v>-0.99988397017422792</v>
      </c>
      <c r="L32" s="20"/>
      <c r="M32" s="67"/>
      <c r="O32" s="119" t="s">
        <v>29</v>
      </c>
      <c r="P32" s="120"/>
      <c r="Q32" s="20">
        <f>Q33-SUM(Q11:Q30)</f>
        <v>170</v>
      </c>
      <c r="R32" s="21">
        <f>Q32/Q33</f>
        <v>1.5594899550499954E-2</v>
      </c>
      <c r="S32" s="20">
        <f>S33-SUM(S11:S30)</f>
        <v>174</v>
      </c>
      <c r="T32" s="21">
        <f>S32/S33</f>
        <v>1.7573982426017574E-2</v>
      </c>
      <c r="U32" s="22">
        <f>Q32/S32-1</f>
        <v>-2.2988505747126409E-2</v>
      </c>
      <c r="V32" s="32"/>
    </row>
    <row r="33" spans="2:22" ht="15" thickBot="1">
      <c r="B33" s="117" t="s">
        <v>51</v>
      </c>
      <c r="C33" s="118"/>
      <c r="D33" s="23">
        <v>5495</v>
      </c>
      <c r="E33" s="24">
        <v>1</v>
      </c>
      <c r="F33" s="23">
        <v>4977</v>
      </c>
      <c r="G33" s="24">
        <v>1</v>
      </c>
      <c r="H33" s="25">
        <v>0.1040787623066104</v>
      </c>
      <c r="I33" s="34"/>
      <c r="J33" s="23">
        <v>5406</v>
      </c>
      <c r="K33" s="25">
        <v>1.646318904920463E-2</v>
      </c>
      <c r="L33" s="23"/>
      <c r="M33" s="67"/>
      <c r="N33" s="28"/>
      <c r="O33" s="117" t="s">
        <v>51</v>
      </c>
      <c r="P33" s="118"/>
      <c r="Q33" s="23">
        <v>10901</v>
      </c>
      <c r="R33" s="24">
        <v>1</v>
      </c>
      <c r="S33" s="23">
        <v>9901</v>
      </c>
      <c r="T33" s="24">
        <v>1</v>
      </c>
      <c r="U33" s="25">
        <v>0.10099989900010109</v>
      </c>
      <c r="V33" s="34"/>
    </row>
    <row r="34" spans="2:22" ht="14.4">
      <c r="B34" s="69" t="s">
        <v>56</v>
      </c>
      <c r="M34" s="67"/>
      <c r="O34" s="69" t="s">
        <v>56</v>
      </c>
    </row>
    <row r="35" spans="2:22" ht="14.4">
      <c r="B35" s="70" t="s">
        <v>57</v>
      </c>
      <c r="M35" s="67"/>
      <c r="O35" s="70" t="s">
        <v>57</v>
      </c>
    </row>
    <row r="36" spans="2:22">
      <c r="B36" s="27"/>
    </row>
    <row r="37" spans="2:22">
      <c r="B37" s="71"/>
    </row>
    <row r="38" spans="2:22" ht="15" customHeight="1">
      <c r="B38" s="113" t="s">
        <v>126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26"/>
      <c r="O38" s="113" t="s">
        <v>127</v>
      </c>
      <c r="P38" s="113"/>
      <c r="Q38" s="113"/>
      <c r="R38" s="113"/>
      <c r="S38" s="113"/>
      <c r="T38" s="113"/>
      <c r="U38" s="113"/>
      <c r="V38" s="113"/>
    </row>
    <row r="39" spans="2:22" ht="15" customHeight="1">
      <c r="B39" s="114" t="s">
        <v>128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26"/>
      <c r="O39" s="114" t="s">
        <v>129</v>
      </c>
      <c r="P39" s="114"/>
      <c r="Q39" s="114"/>
      <c r="R39" s="114"/>
      <c r="S39" s="114"/>
      <c r="T39" s="114"/>
      <c r="U39" s="114"/>
      <c r="V39" s="114"/>
    </row>
    <row r="40" spans="2:22" ht="15" customHeight="1" thickBot="1">
      <c r="B40" s="88"/>
      <c r="C40" s="88"/>
      <c r="D40" s="88"/>
      <c r="E40" s="88"/>
      <c r="F40" s="88"/>
      <c r="G40" s="88"/>
      <c r="H40" s="88"/>
      <c r="I40" s="88"/>
      <c r="J40" s="88"/>
      <c r="K40" s="28"/>
      <c r="L40" s="89" t="s">
        <v>93</v>
      </c>
      <c r="O40" s="88"/>
      <c r="P40" s="88"/>
      <c r="Q40" s="88"/>
      <c r="R40" s="88"/>
      <c r="S40" s="88"/>
      <c r="T40" s="88"/>
      <c r="U40" s="88"/>
      <c r="V40" s="89" t="s">
        <v>93</v>
      </c>
    </row>
    <row r="41" spans="2:22">
      <c r="B41" s="127" t="s">
        <v>0</v>
      </c>
      <c r="C41" s="129" t="s">
        <v>45</v>
      </c>
      <c r="D41" s="131" t="s">
        <v>94</v>
      </c>
      <c r="E41" s="104"/>
      <c r="F41" s="104"/>
      <c r="G41" s="104"/>
      <c r="H41" s="104"/>
      <c r="I41" s="105"/>
      <c r="J41" s="131" t="s">
        <v>73</v>
      </c>
      <c r="K41" s="104"/>
      <c r="L41" s="105"/>
      <c r="O41" s="127" t="s">
        <v>0</v>
      </c>
      <c r="P41" s="129" t="s">
        <v>45</v>
      </c>
      <c r="Q41" s="131" t="s">
        <v>95</v>
      </c>
      <c r="R41" s="104"/>
      <c r="S41" s="104"/>
      <c r="T41" s="104"/>
      <c r="U41" s="104"/>
      <c r="V41" s="105"/>
    </row>
    <row r="42" spans="2:22" ht="15" customHeight="1" thickBot="1">
      <c r="B42" s="128"/>
      <c r="C42" s="130"/>
      <c r="D42" s="115" t="s">
        <v>96</v>
      </c>
      <c r="E42" s="107"/>
      <c r="F42" s="107"/>
      <c r="G42" s="107"/>
      <c r="H42" s="107"/>
      <c r="I42" s="108"/>
      <c r="J42" s="115" t="s">
        <v>74</v>
      </c>
      <c r="K42" s="107"/>
      <c r="L42" s="108"/>
      <c r="O42" s="128"/>
      <c r="P42" s="130"/>
      <c r="Q42" s="115" t="s">
        <v>92</v>
      </c>
      <c r="R42" s="107"/>
      <c r="S42" s="107"/>
      <c r="T42" s="107"/>
      <c r="U42" s="107"/>
      <c r="V42" s="108"/>
    </row>
    <row r="43" spans="2:22" ht="15" customHeight="1">
      <c r="B43" s="128"/>
      <c r="C43" s="130"/>
      <c r="D43" s="109">
        <v>2026</v>
      </c>
      <c r="E43" s="110"/>
      <c r="F43" s="109">
        <v>2025</v>
      </c>
      <c r="G43" s="110"/>
      <c r="H43" s="98" t="s">
        <v>22</v>
      </c>
      <c r="I43" s="98" t="s">
        <v>46</v>
      </c>
      <c r="J43" s="98">
        <v>2026</v>
      </c>
      <c r="K43" s="98" t="s">
        <v>97</v>
      </c>
      <c r="L43" s="137" t="s">
        <v>98</v>
      </c>
      <c r="O43" s="128"/>
      <c r="P43" s="130"/>
      <c r="Q43" s="109">
        <v>2026</v>
      </c>
      <c r="R43" s="110"/>
      <c r="S43" s="109">
        <v>2025</v>
      </c>
      <c r="T43" s="110"/>
      <c r="U43" s="98" t="s">
        <v>22</v>
      </c>
      <c r="V43" s="137" t="s">
        <v>99</v>
      </c>
    </row>
    <row r="44" spans="2:22" ht="14.55" customHeight="1" thickBot="1">
      <c r="B44" s="121" t="s">
        <v>23</v>
      </c>
      <c r="C44" s="123" t="s">
        <v>45</v>
      </c>
      <c r="D44" s="111"/>
      <c r="E44" s="112"/>
      <c r="F44" s="111"/>
      <c r="G44" s="112"/>
      <c r="H44" s="99"/>
      <c r="I44" s="99"/>
      <c r="J44" s="99"/>
      <c r="K44" s="99"/>
      <c r="L44" s="138"/>
      <c r="O44" s="121" t="s">
        <v>23</v>
      </c>
      <c r="P44" s="123" t="s">
        <v>45</v>
      </c>
      <c r="Q44" s="111"/>
      <c r="R44" s="112"/>
      <c r="S44" s="111"/>
      <c r="T44" s="112"/>
      <c r="U44" s="99"/>
      <c r="V44" s="138"/>
    </row>
    <row r="45" spans="2:22" ht="15" customHeight="1">
      <c r="B45" s="121"/>
      <c r="C45" s="123"/>
      <c r="D45" s="4" t="s">
        <v>25</v>
      </c>
      <c r="E45" s="5" t="s">
        <v>2</v>
      </c>
      <c r="F45" s="4" t="s">
        <v>25</v>
      </c>
      <c r="G45" s="5" t="s">
        <v>2</v>
      </c>
      <c r="H45" s="96" t="s">
        <v>26</v>
      </c>
      <c r="I45" s="96" t="s">
        <v>47</v>
      </c>
      <c r="J45" s="96" t="s">
        <v>25</v>
      </c>
      <c r="K45" s="96" t="s">
        <v>100</v>
      </c>
      <c r="L45" s="135" t="s">
        <v>101</v>
      </c>
      <c r="O45" s="121"/>
      <c r="P45" s="123"/>
      <c r="Q45" s="4" t="s">
        <v>25</v>
      </c>
      <c r="R45" s="5" t="s">
        <v>2</v>
      </c>
      <c r="S45" s="4" t="s">
        <v>25</v>
      </c>
      <c r="T45" s="5" t="s">
        <v>2</v>
      </c>
      <c r="U45" s="96" t="s">
        <v>26</v>
      </c>
      <c r="V45" s="135" t="s">
        <v>102</v>
      </c>
    </row>
    <row r="46" spans="2:22" ht="14.25" customHeight="1" thickBot="1">
      <c r="B46" s="122"/>
      <c r="C46" s="124"/>
      <c r="D46" s="7" t="s">
        <v>27</v>
      </c>
      <c r="E46" s="8" t="s">
        <v>28</v>
      </c>
      <c r="F46" s="7" t="s">
        <v>27</v>
      </c>
      <c r="G46" s="8" t="s">
        <v>28</v>
      </c>
      <c r="H46" s="97"/>
      <c r="I46" s="97"/>
      <c r="J46" s="97" t="s">
        <v>27</v>
      </c>
      <c r="K46" s="97"/>
      <c r="L46" s="136"/>
      <c r="O46" s="122"/>
      <c r="P46" s="124"/>
      <c r="Q46" s="7" t="s">
        <v>27</v>
      </c>
      <c r="R46" s="8" t="s">
        <v>28</v>
      </c>
      <c r="S46" s="7" t="s">
        <v>27</v>
      </c>
      <c r="T46" s="8" t="s">
        <v>28</v>
      </c>
      <c r="U46" s="97"/>
      <c r="V46" s="136"/>
    </row>
    <row r="47" spans="2:22" ht="14.4" thickBot="1">
      <c r="B47" s="10">
        <v>1</v>
      </c>
      <c r="C47" s="11" t="s">
        <v>48</v>
      </c>
      <c r="D47" s="12">
        <v>725</v>
      </c>
      <c r="E47" s="13">
        <v>0.13193812556869883</v>
      </c>
      <c r="F47" s="12">
        <v>564</v>
      </c>
      <c r="G47" s="13">
        <v>0.11332127787823991</v>
      </c>
      <c r="H47" s="14">
        <v>0.28546099290780136</v>
      </c>
      <c r="I47" s="29">
        <v>0</v>
      </c>
      <c r="J47" s="12">
        <v>680</v>
      </c>
      <c r="K47" s="14">
        <v>6.6176470588235281E-2</v>
      </c>
      <c r="L47" s="29">
        <v>0</v>
      </c>
      <c r="O47" s="10">
        <v>1</v>
      </c>
      <c r="P47" s="11" t="s">
        <v>48</v>
      </c>
      <c r="Q47" s="12">
        <v>1405</v>
      </c>
      <c r="R47" s="13">
        <v>0.1288872580497202</v>
      </c>
      <c r="S47" s="12">
        <v>925</v>
      </c>
      <c r="T47" s="13">
        <v>9.3424906575093419E-2</v>
      </c>
      <c r="U47" s="14">
        <v>0.51891891891891895</v>
      </c>
      <c r="V47" s="29">
        <v>0</v>
      </c>
    </row>
    <row r="48" spans="2:22" ht="14.4" thickBot="1">
      <c r="B48" s="68">
        <v>2</v>
      </c>
      <c r="C48" s="15" t="s">
        <v>55</v>
      </c>
      <c r="D48" s="16">
        <v>445</v>
      </c>
      <c r="E48" s="17">
        <v>8.0982711555959958E-2</v>
      </c>
      <c r="F48" s="16">
        <v>215</v>
      </c>
      <c r="G48" s="17">
        <v>4.3198714084790035E-2</v>
      </c>
      <c r="H48" s="18">
        <v>1.0697674418604652</v>
      </c>
      <c r="I48" s="30">
        <v>6</v>
      </c>
      <c r="J48" s="16">
        <v>451</v>
      </c>
      <c r="K48" s="18">
        <v>-1.3303769401330379E-2</v>
      </c>
      <c r="L48" s="30">
        <v>0</v>
      </c>
      <c r="O48" s="68">
        <v>2</v>
      </c>
      <c r="P48" s="15" t="s">
        <v>55</v>
      </c>
      <c r="Q48" s="16">
        <v>896</v>
      </c>
      <c r="R48" s="17">
        <v>8.2194294101458579E-2</v>
      </c>
      <c r="S48" s="16">
        <v>508</v>
      </c>
      <c r="T48" s="17">
        <v>5.1307948692051311E-2</v>
      </c>
      <c r="U48" s="18">
        <v>0.76377952755905509</v>
      </c>
      <c r="V48" s="30">
        <v>5</v>
      </c>
    </row>
    <row r="49" spans="2:22" ht="14.4" thickBot="1">
      <c r="B49" s="10">
        <v>3</v>
      </c>
      <c r="C49" s="11" t="s">
        <v>61</v>
      </c>
      <c r="D49" s="12">
        <v>419</v>
      </c>
      <c r="E49" s="13">
        <v>7.6251137397634214E-2</v>
      </c>
      <c r="F49" s="12">
        <v>277</v>
      </c>
      <c r="G49" s="13">
        <v>5.5656017681334137E-2</v>
      </c>
      <c r="H49" s="14">
        <v>0.5126353790613718</v>
      </c>
      <c r="I49" s="29">
        <v>3</v>
      </c>
      <c r="J49" s="12">
        <v>391</v>
      </c>
      <c r="K49" s="14">
        <v>7.1611253196930846E-2</v>
      </c>
      <c r="L49" s="29">
        <v>0</v>
      </c>
      <c r="O49" s="10">
        <v>3</v>
      </c>
      <c r="P49" s="11" t="s">
        <v>61</v>
      </c>
      <c r="Q49" s="12">
        <v>810</v>
      </c>
      <c r="R49" s="13">
        <v>7.4305109622970364E-2</v>
      </c>
      <c r="S49" s="12">
        <v>518</v>
      </c>
      <c r="T49" s="13">
        <v>5.2317947682052321E-2</v>
      </c>
      <c r="U49" s="14">
        <v>0.56370656370656369</v>
      </c>
      <c r="V49" s="29">
        <v>3</v>
      </c>
    </row>
    <row r="50" spans="2:22" ht="14.4" thickBot="1">
      <c r="B50" s="68">
        <v>4</v>
      </c>
      <c r="C50" s="15" t="s">
        <v>50</v>
      </c>
      <c r="D50" s="16">
        <v>320</v>
      </c>
      <c r="E50" s="17">
        <v>5.8234758871701549E-2</v>
      </c>
      <c r="F50" s="16">
        <v>362</v>
      </c>
      <c r="G50" s="17">
        <v>7.2734579063692989E-2</v>
      </c>
      <c r="H50" s="18">
        <v>-0.11602209944751385</v>
      </c>
      <c r="I50" s="30">
        <v>-2</v>
      </c>
      <c r="J50" s="16">
        <v>278</v>
      </c>
      <c r="K50" s="18">
        <v>0.15107913669064743</v>
      </c>
      <c r="L50" s="30">
        <v>1</v>
      </c>
      <c r="O50" s="68">
        <v>4</v>
      </c>
      <c r="P50" s="15" t="s">
        <v>50</v>
      </c>
      <c r="Q50" s="16">
        <v>598</v>
      </c>
      <c r="R50" s="17">
        <v>5.4857352536464545E-2</v>
      </c>
      <c r="S50" s="16">
        <v>609</v>
      </c>
      <c r="T50" s="17">
        <v>6.150893849106151E-2</v>
      </c>
      <c r="U50" s="18">
        <v>-1.8062397372742178E-2</v>
      </c>
      <c r="V50" s="30">
        <v>0</v>
      </c>
    </row>
    <row r="51" spans="2:22" ht="14.4" thickBot="1">
      <c r="B51" s="10">
        <v>5</v>
      </c>
      <c r="C51" s="11" t="s">
        <v>63</v>
      </c>
      <c r="D51" s="12">
        <v>270</v>
      </c>
      <c r="E51" s="13">
        <v>4.9135577797998181E-2</v>
      </c>
      <c r="F51" s="12">
        <v>303</v>
      </c>
      <c r="G51" s="13">
        <v>6.0880048221820374E-2</v>
      </c>
      <c r="H51" s="14">
        <v>-0.1089108910891089</v>
      </c>
      <c r="I51" s="29">
        <v>-2</v>
      </c>
      <c r="J51" s="12">
        <v>237</v>
      </c>
      <c r="K51" s="14">
        <v>0.139240506329114</v>
      </c>
      <c r="L51" s="29">
        <v>2</v>
      </c>
      <c r="O51" s="10">
        <v>5</v>
      </c>
      <c r="P51" s="11" t="s">
        <v>69</v>
      </c>
      <c r="Q51" s="12">
        <v>555</v>
      </c>
      <c r="R51" s="13">
        <v>5.0912760297220437E-2</v>
      </c>
      <c r="S51" s="12">
        <v>547</v>
      </c>
      <c r="T51" s="13">
        <v>5.5246944753055249E-2</v>
      </c>
      <c r="U51" s="14">
        <v>1.4625228519195677E-2</v>
      </c>
      <c r="V51" s="29">
        <v>0</v>
      </c>
    </row>
    <row r="52" spans="2:22" ht="14.4" thickBot="1">
      <c r="B52" s="68">
        <v>6</v>
      </c>
      <c r="C52" s="15" t="s">
        <v>69</v>
      </c>
      <c r="D52" s="16">
        <v>245</v>
      </c>
      <c r="E52" s="17">
        <v>4.4585987261146494E-2</v>
      </c>
      <c r="F52" s="16">
        <v>280</v>
      </c>
      <c r="G52" s="17">
        <v>5.6258790436005623E-2</v>
      </c>
      <c r="H52" s="18">
        <v>-0.125</v>
      </c>
      <c r="I52" s="30">
        <v>-1</v>
      </c>
      <c r="J52" s="16">
        <v>310</v>
      </c>
      <c r="K52" s="18">
        <v>-0.20967741935483875</v>
      </c>
      <c r="L52" s="30">
        <v>-2</v>
      </c>
      <c r="O52" s="68">
        <v>6</v>
      </c>
      <c r="P52" s="15" t="s">
        <v>63</v>
      </c>
      <c r="Q52" s="16">
        <v>507</v>
      </c>
      <c r="R52" s="17">
        <v>4.6509494541785157E-2</v>
      </c>
      <c r="S52" s="16">
        <v>646</v>
      </c>
      <c r="T52" s="17">
        <v>6.5245934754065246E-2</v>
      </c>
      <c r="U52" s="18">
        <v>-0.21517027863777094</v>
      </c>
      <c r="V52" s="30">
        <v>-3</v>
      </c>
    </row>
    <row r="53" spans="2:22" ht="14.4" thickBot="1">
      <c r="B53" s="10">
        <v>7</v>
      </c>
      <c r="C53" s="11" t="s">
        <v>49</v>
      </c>
      <c r="D53" s="12">
        <v>235</v>
      </c>
      <c r="E53" s="13">
        <v>4.2766151046405826E-2</v>
      </c>
      <c r="F53" s="12">
        <v>239</v>
      </c>
      <c r="G53" s="13">
        <v>4.8020896122161948E-2</v>
      </c>
      <c r="H53" s="14">
        <v>-1.6736401673640211E-2</v>
      </c>
      <c r="I53" s="29">
        <v>0</v>
      </c>
      <c r="J53" s="12">
        <v>162</v>
      </c>
      <c r="K53" s="14">
        <v>0.45061728395061729</v>
      </c>
      <c r="L53" s="29">
        <v>5</v>
      </c>
      <c r="O53" s="10">
        <v>7</v>
      </c>
      <c r="P53" s="11" t="s">
        <v>53</v>
      </c>
      <c r="Q53" s="12">
        <v>501</v>
      </c>
      <c r="R53" s="13">
        <v>4.5959086322355749E-2</v>
      </c>
      <c r="S53" s="12">
        <v>665</v>
      </c>
      <c r="T53" s="13">
        <v>6.7164932835067165E-2</v>
      </c>
      <c r="U53" s="14">
        <v>-0.24661654135338351</v>
      </c>
      <c r="V53" s="29">
        <v>-5</v>
      </c>
    </row>
    <row r="54" spans="2:22" ht="14.4" thickBot="1">
      <c r="B54" s="68">
        <v>8</v>
      </c>
      <c r="C54" s="15" t="s">
        <v>53</v>
      </c>
      <c r="D54" s="16">
        <v>230</v>
      </c>
      <c r="E54" s="17">
        <v>4.1856232939035488E-2</v>
      </c>
      <c r="F54" s="16">
        <v>288</v>
      </c>
      <c r="G54" s="17">
        <v>5.7866184448462928E-2</v>
      </c>
      <c r="H54" s="18">
        <v>-0.20138888888888884</v>
      </c>
      <c r="I54" s="30">
        <v>-4</v>
      </c>
      <c r="J54" s="16">
        <v>271</v>
      </c>
      <c r="K54" s="18">
        <v>-0.1512915129151291</v>
      </c>
      <c r="L54" s="30">
        <v>-2</v>
      </c>
      <c r="O54" s="68">
        <v>8</v>
      </c>
      <c r="P54" s="15" t="s">
        <v>68</v>
      </c>
      <c r="Q54" s="16">
        <v>444</v>
      </c>
      <c r="R54" s="17">
        <v>4.0730208237776351E-2</v>
      </c>
      <c r="S54" s="16">
        <v>475</v>
      </c>
      <c r="T54" s="17">
        <v>4.7974952025047972E-2</v>
      </c>
      <c r="U54" s="18">
        <v>-6.5263157894736801E-2</v>
      </c>
      <c r="V54" s="30">
        <v>0</v>
      </c>
    </row>
    <row r="55" spans="2:22" ht="14.4" thickBot="1">
      <c r="B55" s="10">
        <v>9</v>
      </c>
      <c r="C55" s="11" t="s">
        <v>68</v>
      </c>
      <c r="D55" s="12">
        <v>229</v>
      </c>
      <c r="E55" s="13">
        <v>4.1674249317561418E-2</v>
      </c>
      <c r="F55" s="12">
        <v>214</v>
      </c>
      <c r="G55" s="13">
        <v>4.2997789833232873E-2</v>
      </c>
      <c r="H55" s="14">
        <v>7.0093457943925186E-2</v>
      </c>
      <c r="I55" s="29">
        <v>0</v>
      </c>
      <c r="J55" s="12">
        <v>215</v>
      </c>
      <c r="K55" s="14">
        <v>6.5116279069767469E-2</v>
      </c>
      <c r="L55" s="29">
        <v>1</v>
      </c>
      <c r="O55" s="10">
        <v>9</v>
      </c>
      <c r="P55" s="11" t="s">
        <v>62</v>
      </c>
      <c r="Q55" s="12">
        <v>439</v>
      </c>
      <c r="R55" s="13">
        <v>4.0271534721585178E-2</v>
      </c>
      <c r="S55" s="12">
        <v>384</v>
      </c>
      <c r="T55" s="13">
        <v>3.8783961216038783E-2</v>
      </c>
      <c r="U55" s="14">
        <v>0.14322916666666674</v>
      </c>
      <c r="V55" s="29">
        <v>1</v>
      </c>
    </row>
    <row r="56" spans="2:22" ht="14.4" thickBot="1">
      <c r="B56" s="68">
        <v>10</v>
      </c>
      <c r="C56" s="15" t="s">
        <v>62</v>
      </c>
      <c r="D56" s="16">
        <v>206</v>
      </c>
      <c r="E56" s="17">
        <v>3.7488626023657871E-2</v>
      </c>
      <c r="F56" s="16">
        <v>214</v>
      </c>
      <c r="G56" s="17">
        <v>4.2997789833232873E-2</v>
      </c>
      <c r="H56" s="18">
        <v>-3.7383177570093462E-2</v>
      </c>
      <c r="I56" s="30">
        <v>-1</v>
      </c>
      <c r="J56" s="16">
        <v>233</v>
      </c>
      <c r="K56" s="18">
        <v>-0.11587982832618027</v>
      </c>
      <c r="L56" s="30">
        <v>-2</v>
      </c>
      <c r="O56" s="68">
        <v>10</v>
      </c>
      <c r="P56" s="15" t="s">
        <v>80</v>
      </c>
      <c r="Q56" s="16">
        <v>423</v>
      </c>
      <c r="R56" s="17">
        <v>3.8803779469773418E-2</v>
      </c>
      <c r="S56" s="16">
        <v>267</v>
      </c>
      <c r="T56" s="17">
        <v>2.6966973033026968E-2</v>
      </c>
      <c r="U56" s="18">
        <v>0.58426966292134841</v>
      </c>
      <c r="V56" s="30">
        <v>3</v>
      </c>
    </row>
    <row r="57" spans="2:22" ht="14.4" thickBot="1">
      <c r="B57" s="10">
        <v>11</v>
      </c>
      <c r="C57" s="11" t="s">
        <v>80</v>
      </c>
      <c r="D57" s="12">
        <v>199</v>
      </c>
      <c r="E57" s="13">
        <v>3.62147406733394E-2</v>
      </c>
      <c r="F57" s="12">
        <v>127</v>
      </c>
      <c r="G57" s="13">
        <v>2.5517379947759693E-2</v>
      </c>
      <c r="H57" s="14">
        <v>0.56692913385826782</v>
      </c>
      <c r="I57" s="29">
        <v>2</v>
      </c>
      <c r="J57" s="12">
        <v>224</v>
      </c>
      <c r="K57" s="14">
        <v>-0.1116071428571429</v>
      </c>
      <c r="L57" s="29">
        <v>-2</v>
      </c>
      <c r="O57" s="10">
        <v>11</v>
      </c>
      <c r="P57" s="11" t="s">
        <v>49</v>
      </c>
      <c r="Q57" s="12">
        <v>397</v>
      </c>
      <c r="R57" s="13">
        <v>3.6418677185579305E-2</v>
      </c>
      <c r="S57" s="12">
        <v>471</v>
      </c>
      <c r="T57" s="13">
        <v>4.7570952429047568E-2</v>
      </c>
      <c r="U57" s="14">
        <v>-0.1571125265392781</v>
      </c>
      <c r="V57" s="29">
        <v>-2</v>
      </c>
    </row>
    <row r="58" spans="2:22" ht="14.4" thickBot="1">
      <c r="B58" s="68">
        <v>12</v>
      </c>
      <c r="C58" s="15" t="s">
        <v>79</v>
      </c>
      <c r="D58" s="16">
        <v>190</v>
      </c>
      <c r="E58" s="17">
        <v>3.4576888080072796E-2</v>
      </c>
      <c r="F58" s="16">
        <v>157</v>
      </c>
      <c r="G58" s="17">
        <v>3.1545107494474582E-2</v>
      </c>
      <c r="H58" s="18">
        <v>0.21019108280254772</v>
      </c>
      <c r="I58" s="30">
        <v>-1</v>
      </c>
      <c r="J58" s="16">
        <v>172</v>
      </c>
      <c r="K58" s="18">
        <v>0.10465116279069764</v>
      </c>
      <c r="L58" s="30">
        <v>-1</v>
      </c>
      <c r="O58" s="68">
        <v>12</v>
      </c>
      <c r="P58" s="15" t="s">
        <v>79</v>
      </c>
      <c r="Q58" s="16">
        <v>362</v>
      </c>
      <c r="R58" s="17">
        <v>3.3207962572241082E-2</v>
      </c>
      <c r="S58" s="16">
        <v>318</v>
      </c>
      <c r="T58" s="17">
        <v>3.2117967882032118E-2</v>
      </c>
      <c r="U58" s="18">
        <v>0.13836477987421381</v>
      </c>
      <c r="V58" s="30">
        <v>-1</v>
      </c>
    </row>
    <row r="59" spans="2:22" ht="14.4" thickBot="1">
      <c r="B59" s="10">
        <v>13</v>
      </c>
      <c r="C59" s="11" t="s">
        <v>81</v>
      </c>
      <c r="D59" s="12">
        <v>152</v>
      </c>
      <c r="E59" s="13">
        <v>2.7661510464058233E-2</v>
      </c>
      <c r="F59" s="12">
        <v>125</v>
      </c>
      <c r="G59" s="13">
        <v>2.5115531444645369E-2</v>
      </c>
      <c r="H59" s="14">
        <v>0.21599999999999997</v>
      </c>
      <c r="I59" s="29">
        <v>1</v>
      </c>
      <c r="J59" s="12">
        <v>104</v>
      </c>
      <c r="K59" s="14">
        <v>0.46153846153846145</v>
      </c>
      <c r="L59" s="29">
        <v>4</v>
      </c>
      <c r="O59" s="10">
        <v>13</v>
      </c>
      <c r="P59" s="11" t="s">
        <v>81</v>
      </c>
      <c r="Q59" s="12">
        <v>256</v>
      </c>
      <c r="R59" s="13">
        <v>2.3484084028988165E-2</v>
      </c>
      <c r="S59" s="12">
        <v>256</v>
      </c>
      <c r="T59" s="13">
        <v>2.5855974144025858E-2</v>
      </c>
      <c r="U59" s="14">
        <v>0</v>
      </c>
      <c r="V59" s="29">
        <v>1</v>
      </c>
    </row>
    <row r="60" spans="2:22" ht="14.4" thickBot="1">
      <c r="B60" s="68">
        <v>14</v>
      </c>
      <c r="C60" s="15" t="s">
        <v>86</v>
      </c>
      <c r="D60" s="16">
        <v>149</v>
      </c>
      <c r="E60" s="17">
        <v>2.7115559599636033E-2</v>
      </c>
      <c r="F60" s="16">
        <v>116</v>
      </c>
      <c r="G60" s="17">
        <v>2.3307213180630903E-2</v>
      </c>
      <c r="H60" s="18">
        <v>0.28448275862068972</v>
      </c>
      <c r="I60" s="30">
        <v>1</v>
      </c>
      <c r="J60" s="16">
        <v>75</v>
      </c>
      <c r="K60" s="18">
        <v>0.98666666666666658</v>
      </c>
      <c r="L60" s="30">
        <v>6</v>
      </c>
      <c r="O60" s="68">
        <v>14</v>
      </c>
      <c r="P60" s="15" t="s">
        <v>83</v>
      </c>
      <c r="Q60" s="16">
        <v>243</v>
      </c>
      <c r="R60" s="17">
        <v>2.2291532886891112E-2</v>
      </c>
      <c r="S60" s="16">
        <v>270</v>
      </c>
      <c r="T60" s="17">
        <v>2.7269972730027271E-2</v>
      </c>
      <c r="U60" s="18">
        <v>-9.9999999999999978E-2</v>
      </c>
      <c r="V60" s="30">
        <v>-2</v>
      </c>
    </row>
    <row r="61" spans="2:22" ht="14.4" thickBot="1">
      <c r="B61" s="10">
        <v>15</v>
      </c>
      <c r="C61" s="11" t="s">
        <v>84</v>
      </c>
      <c r="D61" s="12">
        <v>104</v>
      </c>
      <c r="E61" s="13">
        <v>1.8926296633303002E-2</v>
      </c>
      <c r="F61" s="12">
        <v>22</v>
      </c>
      <c r="G61" s="13">
        <v>4.4203335342575846E-3</v>
      </c>
      <c r="H61" s="14">
        <v>3.7272727272727275</v>
      </c>
      <c r="I61" s="29">
        <v>19</v>
      </c>
      <c r="J61" s="12">
        <v>109</v>
      </c>
      <c r="K61" s="14">
        <v>-4.587155963302747E-2</v>
      </c>
      <c r="L61" s="29">
        <v>1</v>
      </c>
      <c r="O61" s="10">
        <v>15</v>
      </c>
      <c r="P61" s="11" t="s">
        <v>88</v>
      </c>
      <c r="Q61" s="12">
        <v>232</v>
      </c>
      <c r="R61" s="13">
        <v>2.1282451151270525E-2</v>
      </c>
      <c r="S61" s="12">
        <v>140</v>
      </c>
      <c r="T61" s="13">
        <v>1.4139985860014141E-2</v>
      </c>
      <c r="U61" s="14">
        <v>0.65714285714285725</v>
      </c>
      <c r="V61" s="29">
        <v>9</v>
      </c>
    </row>
    <row r="62" spans="2:22" ht="14.4" thickBot="1">
      <c r="B62" s="68">
        <v>16</v>
      </c>
      <c r="C62" s="15" t="s">
        <v>83</v>
      </c>
      <c r="D62" s="16">
        <v>100</v>
      </c>
      <c r="E62" s="17">
        <v>1.8198362147406732E-2</v>
      </c>
      <c r="F62" s="16">
        <v>145</v>
      </c>
      <c r="G62" s="17">
        <v>2.9134016475788629E-2</v>
      </c>
      <c r="H62" s="18">
        <v>-0.31034482758620685</v>
      </c>
      <c r="I62" s="30">
        <v>-4</v>
      </c>
      <c r="J62" s="16">
        <v>143</v>
      </c>
      <c r="K62" s="18">
        <v>-0.30069930069930073</v>
      </c>
      <c r="L62" s="30">
        <v>-3</v>
      </c>
      <c r="O62" s="68">
        <v>16</v>
      </c>
      <c r="P62" s="15" t="s">
        <v>86</v>
      </c>
      <c r="Q62" s="16">
        <v>224</v>
      </c>
      <c r="R62" s="17">
        <v>2.0548573525364645E-2</v>
      </c>
      <c r="S62" s="16">
        <v>158</v>
      </c>
      <c r="T62" s="17">
        <v>1.5957984042015958E-2</v>
      </c>
      <c r="U62" s="18">
        <v>0.41772151898734178</v>
      </c>
      <c r="V62" s="30">
        <v>6</v>
      </c>
    </row>
    <row r="63" spans="2:22" ht="14.4" thickBot="1">
      <c r="B63" s="10">
        <v>17</v>
      </c>
      <c r="C63" s="11" t="s">
        <v>88</v>
      </c>
      <c r="D63" s="12">
        <v>92</v>
      </c>
      <c r="E63" s="13">
        <v>1.6742493175614194E-2</v>
      </c>
      <c r="F63" s="12">
        <v>63</v>
      </c>
      <c r="G63" s="13">
        <v>1.2658227848101266E-2</v>
      </c>
      <c r="H63" s="14">
        <v>0.46031746031746024</v>
      </c>
      <c r="I63" s="29">
        <v>7</v>
      </c>
      <c r="J63" s="12">
        <v>140</v>
      </c>
      <c r="K63" s="14">
        <v>-0.34285714285714286</v>
      </c>
      <c r="L63" s="29">
        <v>-3</v>
      </c>
      <c r="O63" s="10">
        <v>17</v>
      </c>
      <c r="P63" s="11" t="s">
        <v>84</v>
      </c>
      <c r="Q63" s="12">
        <v>213</v>
      </c>
      <c r="R63" s="13">
        <v>1.9539491789744061E-2</v>
      </c>
      <c r="S63" s="12">
        <v>84</v>
      </c>
      <c r="T63" s="13">
        <v>8.483991516008484E-3</v>
      </c>
      <c r="U63" s="14">
        <v>1.5357142857142856</v>
      </c>
      <c r="V63" s="29">
        <v>14</v>
      </c>
    </row>
    <row r="64" spans="2:22" ht="14.4" thickBot="1">
      <c r="B64" s="68">
        <v>18</v>
      </c>
      <c r="C64" s="15" t="s">
        <v>82</v>
      </c>
      <c r="D64" s="16">
        <v>90</v>
      </c>
      <c r="E64" s="17">
        <v>1.637852593266606E-2</v>
      </c>
      <c r="F64" s="16">
        <v>112</v>
      </c>
      <c r="G64" s="17">
        <v>2.2503516174402251E-2</v>
      </c>
      <c r="H64" s="18">
        <v>-0.1964285714285714</v>
      </c>
      <c r="I64" s="30">
        <v>-1</v>
      </c>
      <c r="J64" s="16">
        <v>82</v>
      </c>
      <c r="K64" s="18">
        <v>9.7560975609756184E-2</v>
      </c>
      <c r="L64" s="30">
        <v>1</v>
      </c>
      <c r="O64" s="68">
        <v>18</v>
      </c>
      <c r="P64" s="15" t="s">
        <v>85</v>
      </c>
      <c r="Q64" s="16">
        <v>196</v>
      </c>
      <c r="R64" s="17">
        <v>1.7980001834694066E-2</v>
      </c>
      <c r="S64" s="16">
        <v>93</v>
      </c>
      <c r="T64" s="17">
        <v>9.3929906070093928E-3</v>
      </c>
      <c r="U64" s="18">
        <v>1.10752688172043</v>
      </c>
      <c r="V64" s="30">
        <v>11</v>
      </c>
    </row>
    <row r="65" spans="2:22" ht="14.4" thickBot="1">
      <c r="B65" s="10">
        <v>19</v>
      </c>
      <c r="C65" s="11" t="s">
        <v>130</v>
      </c>
      <c r="D65" s="12">
        <v>88</v>
      </c>
      <c r="E65" s="13">
        <v>1.6014558689717927E-2</v>
      </c>
      <c r="F65" s="12">
        <v>85</v>
      </c>
      <c r="G65" s="13">
        <v>1.7078561382358852E-2</v>
      </c>
      <c r="H65" s="14">
        <v>3.529411764705892E-2</v>
      </c>
      <c r="I65" s="29">
        <v>0</v>
      </c>
      <c r="J65" s="12">
        <v>66</v>
      </c>
      <c r="K65" s="14">
        <v>0.33333333333333326</v>
      </c>
      <c r="L65" s="29">
        <v>2</v>
      </c>
      <c r="O65" s="10">
        <v>19</v>
      </c>
      <c r="P65" s="11" t="s">
        <v>87</v>
      </c>
      <c r="Q65" s="12">
        <v>177</v>
      </c>
      <c r="R65" s="13">
        <v>1.6237042473167599E-2</v>
      </c>
      <c r="S65" s="12">
        <v>183</v>
      </c>
      <c r="T65" s="13">
        <v>1.8482981517018483E-2</v>
      </c>
      <c r="U65" s="14">
        <v>-3.2786885245901676E-2</v>
      </c>
      <c r="V65" s="29">
        <v>-2</v>
      </c>
    </row>
    <row r="66" spans="2:22" ht="14.4" thickBot="1">
      <c r="B66" s="68">
        <v>20</v>
      </c>
      <c r="C66" s="15" t="s">
        <v>131</v>
      </c>
      <c r="D66" s="16">
        <v>85</v>
      </c>
      <c r="E66" s="17">
        <v>1.5468607825295723E-2</v>
      </c>
      <c r="F66" s="16">
        <v>90</v>
      </c>
      <c r="G66" s="17">
        <v>1.8083182640144666E-2</v>
      </c>
      <c r="H66" s="18">
        <v>-5.555555555555558E-2</v>
      </c>
      <c r="I66" s="30">
        <v>-2</v>
      </c>
      <c r="J66" s="16">
        <v>42</v>
      </c>
      <c r="K66" s="18">
        <v>1.0238095238095237</v>
      </c>
      <c r="L66" s="30">
        <v>7</v>
      </c>
      <c r="O66" s="68">
        <v>20</v>
      </c>
      <c r="P66" s="15" t="s">
        <v>82</v>
      </c>
      <c r="Q66" s="16">
        <v>172</v>
      </c>
      <c r="R66" s="17">
        <v>1.5778368956976423E-2</v>
      </c>
      <c r="S66" s="16">
        <v>193</v>
      </c>
      <c r="T66" s="17">
        <v>1.9492980507019492E-2</v>
      </c>
      <c r="U66" s="18">
        <v>-0.10880829015544047</v>
      </c>
      <c r="V66" s="30">
        <v>-4</v>
      </c>
    </row>
    <row r="67" spans="2:22" ht="14.4" thickBot="1">
      <c r="B67" s="119" t="s">
        <v>105</v>
      </c>
      <c r="C67" s="120"/>
      <c r="D67" s="20">
        <f>SUM(D47:D66)</f>
        <v>4573</v>
      </c>
      <c r="E67" s="21">
        <f>D67/D69</f>
        <v>0.83221110100090989</v>
      </c>
      <c r="F67" s="20">
        <f>SUM(F47:F66)</f>
        <v>3998</v>
      </c>
      <c r="G67" s="21">
        <f>F67/F69</f>
        <v>0.8032951577255375</v>
      </c>
      <c r="H67" s="22">
        <f>D67/F67-1</f>
        <v>0.14382191095547769</v>
      </c>
      <c r="I67" s="31"/>
      <c r="J67" s="20">
        <f>SUM(J47:J66)</f>
        <v>4385</v>
      </c>
      <c r="K67" s="21">
        <f>D67/J67-1</f>
        <v>4.2873432155074109E-2</v>
      </c>
      <c r="L67" s="20"/>
      <c r="O67" s="119" t="s">
        <v>105</v>
      </c>
      <c r="P67" s="120"/>
      <c r="Q67" s="20">
        <f>SUM(Q47:Q66)</f>
        <v>9050</v>
      </c>
      <c r="R67" s="21">
        <f>Q67/Q69</f>
        <v>0.83019906430602697</v>
      </c>
      <c r="S67" s="20">
        <f>SUM(S47:S66)</f>
        <v>7710</v>
      </c>
      <c r="T67" s="21">
        <f>S67/S69</f>
        <v>0.77870922129077869</v>
      </c>
      <c r="U67" s="22">
        <f>Q67/S67-1</f>
        <v>0.17380025940337229</v>
      </c>
      <c r="V67" s="31"/>
    </row>
    <row r="68" spans="2:22" ht="14.4" thickBot="1">
      <c r="B68" s="119" t="s">
        <v>29</v>
      </c>
      <c r="C68" s="120"/>
      <c r="D68" s="20">
        <f>D69-D67</f>
        <v>922</v>
      </c>
      <c r="E68" s="21">
        <f>D68/D69</f>
        <v>0.16778889899909008</v>
      </c>
      <c r="F68" s="20">
        <f>F69-F67</f>
        <v>979</v>
      </c>
      <c r="G68" s="21">
        <f>F68/F69</f>
        <v>0.19670484227446253</v>
      </c>
      <c r="H68" s="22">
        <f>D68/F68-1</f>
        <v>-5.8222676200204271E-2</v>
      </c>
      <c r="I68" s="32"/>
      <c r="J68" s="20">
        <f>J69-SUM(J47:J56)</f>
        <v>2178</v>
      </c>
      <c r="K68" s="22">
        <f>D68/J68-1</f>
        <v>-0.57667584940312211</v>
      </c>
      <c r="L68" s="33"/>
      <c r="O68" s="119" t="s">
        <v>29</v>
      </c>
      <c r="P68" s="120"/>
      <c r="Q68" s="20">
        <f>Q69-Q67</f>
        <v>1851</v>
      </c>
      <c r="R68" s="21">
        <f>Q68/Q69</f>
        <v>0.16980093569397303</v>
      </c>
      <c r="S68" s="20">
        <f>S69-S67</f>
        <v>2191</v>
      </c>
      <c r="T68" s="21">
        <f>S68/S69</f>
        <v>0.22129077870922129</v>
      </c>
      <c r="U68" s="22">
        <f>Q68/S68-1</f>
        <v>-0.1551802829758101</v>
      </c>
      <c r="V68" s="32"/>
    </row>
    <row r="69" spans="2:22" ht="14.4" thickBot="1">
      <c r="B69" s="117" t="s">
        <v>51</v>
      </c>
      <c r="C69" s="118"/>
      <c r="D69" s="23">
        <v>5495</v>
      </c>
      <c r="E69" s="24">
        <v>1</v>
      </c>
      <c r="F69" s="23">
        <v>4977</v>
      </c>
      <c r="G69" s="24">
        <v>1</v>
      </c>
      <c r="H69" s="25">
        <v>0.1040787623066104</v>
      </c>
      <c r="I69" s="34"/>
      <c r="J69" s="23">
        <v>5406</v>
      </c>
      <c r="K69" s="25">
        <v>1.646318904920463E-2</v>
      </c>
      <c r="L69" s="23"/>
      <c r="O69" s="117" t="s">
        <v>51</v>
      </c>
      <c r="P69" s="118"/>
      <c r="Q69" s="23">
        <v>10901</v>
      </c>
      <c r="R69" s="24">
        <v>1</v>
      </c>
      <c r="S69" s="23">
        <v>9901</v>
      </c>
      <c r="T69" s="24">
        <v>1</v>
      </c>
      <c r="U69" s="25">
        <v>0.10099989900010109</v>
      </c>
      <c r="V69" s="34"/>
    </row>
    <row r="70" spans="2:22">
      <c r="B70" s="69" t="s">
        <v>56</v>
      </c>
      <c r="O70" s="69" t="s">
        <v>56</v>
      </c>
    </row>
    <row r="71" spans="2:22">
      <c r="B71" s="70" t="s">
        <v>57</v>
      </c>
      <c r="O71" s="70" t="s">
        <v>57</v>
      </c>
    </row>
    <row r="79" spans="2:22" ht="15" customHeight="1"/>
    <row r="81" ht="15" customHeight="1"/>
  </sheetData>
  <mergeCells count="84"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8:B10"/>
    <mergeCell ref="C8:C10"/>
    <mergeCell ref="O8:O10"/>
    <mergeCell ref="P8:P10"/>
    <mergeCell ref="H9:H10"/>
    <mergeCell ref="V9:V10"/>
    <mergeCell ref="L7:L8"/>
    <mergeCell ref="Q7:R8"/>
    <mergeCell ref="S7:T8"/>
    <mergeCell ref="U7:U8"/>
    <mergeCell ref="V7:V8"/>
    <mergeCell ref="I9:I10"/>
    <mergeCell ref="J9:J10"/>
    <mergeCell ref="K9:K10"/>
    <mergeCell ref="L9:L10"/>
    <mergeCell ref="U9:U10"/>
    <mergeCell ref="B31:C31"/>
    <mergeCell ref="O31:P31"/>
    <mergeCell ref="B32:C32"/>
    <mergeCell ref="O32:P32"/>
    <mergeCell ref="B33:C33"/>
    <mergeCell ref="O33:P33"/>
    <mergeCell ref="B38:L38"/>
    <mergeCell ref="O38:V38"/>
    <mergeCell ref="B39:L39"/>
    <mergeCell ref="O39:V39"/>
    <mergeCell ref="B41:B43"/>
    <mergeCell ref="C41:C43"/>
    <mergeCell ref="D41:I41"/>
    <mergeCell ref="J41:L41"/>
    <mergeCell ref="O41:O43"/>
    <mergeCell ref="P41:P43"/>
    <mergeCell ref="Q41:V41"/>
    <mergeCell ref="D42:I42"/>
    <mergeCell ref="J42:L42"/>
    <mergeCell ref="Q42:V42"/>
    <mergeCell ref="D43:E44"/>
    <mergeCell ref="F43:G44"/>
    <mergeCell ref="H43:H44"/>
    <mergeCell ref="I43:I44"/>
    <mergeCell ref="J43:J44"/>
    <mergeCell ref="K43:K44"/>
    <mergeCell ref="B44:B46"/>
    <mergeCell ref="C44:C46"/>
    <mergeCell ref="O44:O46"/>
    <mergeCell ref="P44:P46"/>
    <mergeCell ref="H45:H46"/>
    <mergeCell ref="V45:V46"/>
    <mergeCell ref="L43:L44"/>
    <mergeCell ref="Q43:R44"/>
    <mergeCell ref="S43:T44"/>
    <mergeCell ref="U43:U44"/>
    <mergeCell ref="V43:V44"/>
    <mergeCell ref="I45:I46"/>
    <mergeCell ref="J45:J46"/>
    <mergeCell ref="K45:K46"/>
    <mergeCell ref="L45:L46"/>
    <mergeCell ref="U45:U46"/>
    <mergeCell ref="B67:C67"/>
    <mergeCell ref="O67:P67"/>
    <mergeCell ref="B68:C68"/>
    <mergeCell ref="O68:P68"/>
    <mergeCell ref="B69:C69"/>
    <mergeCell ref="O69:P69"/>
  </mergeCells>
  <conditionalFormatting sqref="D11:H30">
    <cfRule type="cellIs" dxfId="21" priority="7" operator="equal">
      <formula>0</formula>
    </cfRule>
  </conditionalFormatting>
  <conditionalFormatting sqref="D47:H66">
    <cfRule type="cellIs" dxfId="20" priority="19" operator="equal">
      <formula>0</formula>
    </cfRule>
  </conditionalFormatting>
  <conditionalFormatting sqref="H11:H32 U11:U32 H47:H68">
    <cfRule type="cellIs" dxfId="19" priority="14" operator="lessThan">
      <formula>0</formula>
    </cfRule>
  </conditionalFormatting>
  <conditionalFormatting sqref="I11:I30">
    <cfRule type="cellIs" dxfId="18" priority="6" operator="lessThan">
      <formula>0</formula>
    </cfRule>
  </conditionalFormatting>
  <conditionalFormatting sqref="I47:I66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30">
    <cfRule type="cellIs" dxfId="14" priority="5" operator="equal">
      <formula>0</formula>
    </cfRule>
  </conditionalFormatting>
  <conditionalFormatting sqref="J47:K66">
    <cfRule type="cellIs" dxfId="13" priority="18" operator="equal">
      <formula>0</formula>
    </cfRule>
  </conditionalFormatting>
  <conditionalFormatting sqref="K68">
    <cfRule type="cellIs" dxfId="12" priority="13" operator="lessThan">
      <formula>0</formula>
    </cfRule>
  </conditionalFormatting>
  <conditionalFormatting sqref="K11:L30">
    <cfRule type="cellIs" dxfId="11" priority="4" operator="lessThan">
      <formula>0</formula>
    </cfRule>
  </conditionalFormatting>
  <conditionalFormatting sqref="K47:L66">
    <cfRule type="cellIs" dxfId="10" priority="15" operator="lessThan">
      <formula>0</formula>
    </cfRule>
  </conditionalFormatting>
  <conditionalFormatting sqref="L11:L30">
    <cfRule type="cellIs" dxfId="9" priority="3" operator="equal">
      <formula>0</formula>
    </cfRule>
  </conditionalFormatting>
  <conditionalFormatting sqref="L47:L66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30">
    <cfRule type="cellIs" dxfId="6" priority="2" operator="equal">
      <formula>0</formula>
    </cfRule>
  </conditionalFormatting>
  <conditionalFormatting sqref="Q47:U66">
    <cfRule type="cellIs" dxfId="5" priority="9" operator="equal">
      <formula>0</formula>
    </cfRule>
  </conditionalFormatting>
  <conditionalFormatting sqref="U47:U68">
    <cfRule type="cellIs" dxfId="4" priority="8" operator="lessThan">
      <formula>0</formula>
    </cfRule>
  </conditionalFormatting>
  <conditionalFormatting sqref="V11:V30">
    <cfRule type="cellIs" dxfId="3" priority="1" operator="lessThan">
      <formula>0</formula>
    </cfRule>
  </conditionalFormatting>
  <conditionalFormatting sqref="V47:V66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</vt:lpstr>
      <vt:lpstr>CV GVW&gt;3.5t-segments 1</vt:lpstr>
      <vt:lpstr>CV GVW&gt;3.5t-segments 2</vt:lpstr>
      <vt:lpstr>Buses GVW&gt;3.5t</vt:lpstr>
      <vt:lpstr>LCV up to 3.5t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2026-01-07T06:09:00Z</cp:lastPrinted>
  <dcterms:created xsi:type="dcterms:W3CDTF">2011-02-21T10:08:17Z</dcterms:created>
  <dcterms:modified xsi:type="dcterms:W3CDTF">2026-03-05T09:47:19Z</dcterms:modified>
</cp:coreProperties>
</file>